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5616"/>
  </bookViews>
  <sheets>
    <sheet name="メニュー" sheetId="6" r:id="rId1"/>
    <sheet name="基本演算" sheetId="5" r:id="rId2"/>
    <sheet name="オイラーの公式" sheetId="3" r:id="rId3"/>
    <sheet name="極形式" sheetId="7" r:id="rId4"/>
    <sheet name="らせん" sheetId="8" r:id="rId5"/>
  </sheets>
  <calcPr calcId="152511"/>
</workbook>
</file>

<file path=xl/calcChain.xml><?xml version="1.0" encoding="utf-8"?>
<calcChain xmlns="http://schemas.openxmlformats.org/spreadsheetml/2006/main">
  <c r="C40" i="8" l="1"/>
  <c r="D40" i="8" s="1"/>
  <c r="E40" i="8" s="1"/>
  <c r="F40" i="8" s="1"/>
  <c r="C41" i="8"/>
  <c r="D41" i="8" s="1"/>
  <c r="E41" i="8" s="1"/>
  <c r="F41" i="8" s="1"/>
  <c r="C42" i="8"/>
  <c r="D42" i="8" s="1"/>
  <c r="E42" i="8" s="1"/>
  <c r="F42" i="8" s="1"/>
  <c r="C43" i="8"/>
  <c r="D43" i="8" s="1"/>
  <c r="E43" i="8" s="1"/>
  <c r="F43" i="8" s="1"/>
  <c r="C44" i="8"/>
  <c r="D44" i="8" s="1"/>
  <c r="E44" i="8" s="1"/>
  <c r="F44" i="8" s="1"/>
  <c r="C45" i="8"/>
  <c r="D45" i="8" s="1"/>
  <c r="E45" i="8" s="1"/>
  <c r="F45" i="8" s="1"/>
  <c r="C46" i="8"/>
  <c r="D46" i="8" s="1"/>
  <c r="E46" i="8" s="1"/>
  <c r="F46" i="8" s="1"/>
  <c r="C47" i="8"/>
  <c r="D47" i="8" s="1"/>
  <c r="E47" i="8" s="1"/>
  <c r="F47" i="8" s="1"/>
  <c r="C48" i="8"/>
  <c r="D48" i="8" s="1"/>
  <c r="E48" i="8" s="1"/>
  <c r="F48" i="8" s="1"/>
  <c r="C49" i="8"/>
  <c r="D49" i="8" s="1"/>
  <c r="E49" i="8" s="1"/>
  <c r="F49" i="8" s="1"/>
  <c r="C50" i="8"/>
  <c r="D50" i="8" s="1"/>
  <c r="E50" i="8" s="1"/>
  <c r="F50" i="8" s="1"/>
  <c r="C51" i="8"/>
  <c r="D51" i="8" s="1"/>
  <c r="E51" i="8" s="1"/>
  <c r="F51" i="8" s="1"/>
  <c r="C52" i="8"/>
  <c r="D52" i="8" s="1"/>
  <c r="E52" i="8" s="1"/>
  <c r="F52" i="8" s="1"/>
  <c r="C53" i="8"/>
  <c r="D53" i="8" s="1"/>
  <c r="E53" i="8" s="1"/>
  <c r="F53" i="8" s="1"/>
  <c r="C54" i="8"/>
  <c r="D54" i="8" s="1"/>
  <c r="E54" i="8" s="1"/>
  <c r="F54" i="8" s="1"/>
  <c r="C55" i="8"/>
  <c r="D55" i="8" s="1"/>
  <c r="E55" i="8" s="1"/>
  <c r="F55" i="8" s="1"/>
  <c r="C32" i="8"/>
  <c r="D32" i="8" s="1"/>
  <c r="E32" i="8" s="1"/>
  <c r="F32" i="8" s="1"/>
  <c r="C33" i="8"/>
  <c r="D33" i="8" s="1"/>
  <c r="E33" i="8" s="1"/>
  <c r="F33" i="8" s="1"/>
  <c r="C34" i="8"/>
  <c r="D34" i="8" s="1"/>
  <c r="E34" i="8" s="1"/>
  <c r="F34" i="8" s="1"/>
  <c r="C35" i="8"/>
  <c r="D35" i="8" s="1"/>
  <c r="E35" i="8" s="1"/>
  <c r="F35" i="8" s="1"/>
  <c r="C36" i="8"/>
  <c r="D36" i="8" s="1"/>
  <c r="E36" i="8" s="1"/>
  <c r="F36" i="8" s="1"/>
  <c r="C37" i="8"/>
  <c r="D37" i="8" s="1"/>
  <c r="E37" i="8" s="1"/>
  <c r="F37" i="8" s="1"/>
  <c r="C38" i="8"/>
  <c r="D38" i="8" s="1"/>
  <c r="E38" i="8" s="1"/>
  <c r="F38" i="8" s="1"/>
  <c r="C39" i="8"/>
  <c r="D39" i="8" s="1"/>
  <c r="E39" i="8" s="1"/>
  <c r="F39" i="8" s="1"/>
  <c r="C31" i="8"/>
  <c r="D31" i="8" s="1"/>
  <c r="E31" i="8" s="1"/>
  <c r="C30" i="8"/>
  <c r="D30" i="8" s="1"/>
  <c r="E30" i="8" s="1"/>
  <c r="C29" i="8"/>
  <c r="D29" i="8" s="1"/>
  <c r="E29" i="8" s="1"/>
  <c r="C28" i="8"/>
  <c r="D28" i="8" s="1"/>
  <c r="E28" i="8" s="1"/>
  <c r="C27" i="8"/>
  <c r="D27" i="8" s="1"/>
  <c r="E27" i="8" s="1"/>
  <c r="C26" i="8"/>
  <c r="D26" i="8" s="1"/>
  <c r="E26" i="8" s="1"/>
  <c r="C25" i="8"/>
  <c r="D25" i="8" s="1"/>
  <c r="E25" i="8" s="1"/>
  <c r="C24" i="8"/>
  <c r="D24" i="8" s="1"/>
  <c r="E24" i="8" s="1"/>
  <c r="C23" i="8"/>
  <c r="D23" i="8" s="1"/>
  <c r="E23" i="8" s="1"/>
  <c r="C22" i="8"/>
  <c r="D22" i="8" s="1"/>
  <c r="E22" i="8" s="1"/>
  <c r="C21" i="8"/>
  <c r="D21" i="8" s="1"/>
  <c r="E21" i="8" s="1"/>
  <c r="C20" i="8"/>
  <c r="D20" i="8" s="1"/>
  <c r="E20" i="8" s="1"/>
  <c r="C19" i="8"/>
  <c r="D19" i="8" s="1"/>
  <c r="E19" i="8" s="1"/>
  <c r="C18" i="8"/>
  <c r="D18" i="8" s="1"/>
  <c r="E18" i="8" s="1"/>
  <c r="C17" i="8"/>
  <c r="D17" i="8" s="1"/>
  <c r="E17" i="8" s="1"/>
  <c r="C16" i="8"/>
  <c r="D16" i="8" s="1"/>
  <c r="E16" i="8" s="1"/>
  <c r="C15" i="8"/>
  <c r="D15" i="8" s="1"/>
  <c r="E15" i="8" s="1"/>
  <c r="C14" i="8"/>
  <c r="D14" i="8" s="1"/>
  <c r="E14" i="8" s="1"/>
  <c r="C13" i="8"/>
  <c r="D13" i="8" s="1"/>
  <c r="E13" i="8" s="1"/>
  <c r="C12" i="8"/>
  <c r="D12" i="8" s="1"/>
  <c r="E12" i="8" s="1"/>
  <c r="C11" i="8"/>
  <c r="D11" i="8" s="1"/>
  <c r="E11" i="8" s="1"/>
  <c r="C10" i="8"/>
  <c r="D10" i="8" s="1"/>
  <c r="E10" i="8" s="1"/>
  <c r="C9" i="8"/>
  <c r="D9" i="8" s="1"/>
  <c r="E9" i="8" s="1"/>
  <c r="E8" i="8"/>
  <c r="C8" i="8"/>
  <c r="D8" i="8" s="1"/>
  <c r="C7" i="8"/>
  <c r="D7" i="8" s="1"/>
  <c r="E7" i="8" s="1"/>
  <c r="F28" i="8" l="1"/>
  <c r="G28" i="8" s="1"/>
  <c r="F24" i="8"/>
  <c r="F20" i="8"/>
  <c r="G20" i="8" s="1"/>
  <c r="F16" i="8"/>
  <c r="F30" i="8"/>
  <c r="G30" i="8" s="1"/>
  <c r="F26" i="8"/>
  <c r="F22" i="8"/>
  <c r="G22" i="8" s="1"/>
  <c r="F18" i="8"/>
  <c r="F14" i="8"/>
  <c r="G14" i="8" s="1"/>
  <c r="F31" i="8"/>
  <c r="G31" i="8" s="1"/>
  <c r="F12" i="8"/>
  <c r="H12" i="8" s="1"/>
  <c r="F10" i="8"/>
  <c r="H10" i="8" s="1"/>
  <c r="F8" i="8"/>
  <c r="H8" i="8" s="1"/>
  <c r="F7" i="8"/>
  <c r="H7" i="8" s="1"/>
  <c r="F29" i="8"/>
  <c r="H29" i="8" s="1"/>
  <c r="F27" i="8"/>
  <c r="H27" i="8" s="1"/>
  <c r="F25" i="8"/>
  <c r="H25" i="8" s="1"/>
  <c r="F23" i="8"/>
  <c r="G23" i="8" s="1"/>
  <c r="F21" i="8"/>
  <c r="H21" i="8" s="1"/>
  <c r="F19" i="8"/>
  <c r="H19" i="8" s="1"/>
  <c r="F17" i="8"/>
  <c r="H17" i="8" s="1"/>
  <c r="F15" i="8"/>
  <c r="G15" i="8" s="1"/>
  <c r="F13" i="8"/>
  <c r="H13" i="8" s="1"/>
  <c r="F11" i="8"/>
  <c r="H11" i="8" s="1"/>
  <c r="F9" i="8"/>
  <c r="H9" i="8" s="1"/>
  <c r="G55" i="8"/>
  <c r="H55" i="8"/>
  <c r="G54" i="8"/>
  <c r="H54" i="8"/>
  <c r="G53" i="8"/>
  <c r="H53" i="8"/>
  <c r="G52" i="8"/>
  <c r="H52" i="8"/>
  <c r="G51" i="8"/>
  <c r="H51" i="8"/>
  <c r="G50" i="8"/>
  <c r="H50" i="8"/>
  <c r="G49" i="8"/>
  <c r="H49" i="8"/>
  <c r="G48" i="8"/>
  <c r="H48" i="8"/>
  <c r="G47" i="8"/>
  <c r="H47" i="8"/>
  <c r="G46" i="8"/>
  <c r="H46" i="8"/>
  <c r="G45" i="8"/>
  <c r="H45" i="8"/>
  <c r="G44" i="8"/>
  <c r="H44" i="8"/>
  <c r="G43" i="8"/>
  <c r="H43" i="8"/>
  <c r="G42" i="8"/>
  <c r="H42" i="8"/>
  <c r="G41" i="8"/>
  <c r="H41" i="8"/>
  <c r="G40" i="8"/>
  <c r="H40" i="8"/>
  <c r="G39" i="8"/>
  <c r="H39" i="8"/>
  <c r="G37" i="8"/>
  <c r="H37" i="8"/>
  <c r="G35" i="8"/>
  <c r="H35" i="8"/>
  <c r="G32" i="8"/>
  <c r="H32" i="8"/>
  <c r="G38" i="8"/>
  <c r="H38" i="8"/>
  <c r="G36" i="8"/>
  <c r="H36" i="8"/>
  <c r="G34" i="8"/>
  <c r="H34" i="8"/>
  <c r="G33" i="8"/>
  <c r="H33" i="8"/>
  <c r="G9" i="8"/>
  <c r="G7" i="8"/>
  <c r="G11" i="8"/>
  <c r="G13" i="8"/>
  <c r="H14" i="8"/>
  <c r="H16" i="8"/>
  <c r="G16" i="8"/>
  <c r="H18" i="8"/>
  <c r="G18" i="8"/>
  <c r="H20" i="8"/>
  <c r="H22" i="8"/>
  <c r="H24" i="8"/>
  <c r="G24" i="8"/>
  <c r="H26" i="8"/>
  <c r="G26" i="8"/>
  <c r="H28" i="8"/>
  <c r="H30" i="8"/>
  <c r="G8" i="8"/>
  <c r="G10" i="8"/>
  <c r="G12" i="8"/>
  <c r="H15" i="8"/>
  <c r="G17" i="8"/>
  <c r="G19" i="8"/>
  <c r="G21" i="8"/>
  <c r="H23" i="8"/>
  <c r="G25" i="8"/>
  <c r="G27" i="8"/>
  <c r="G29" i="8"/>
  <c r="H31" i="8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9" i="7"/>
  <c r="C16" i="5"/>
  <c r="C14" i="5"/>
  <c r="C12" i="5"/>
  <c r="C11" i="5"/>
  <c r="C10" i="5"/>
  <c r="C9" i="5"/>
  <c r="G33" i="7" l="1"/>
  <c r="H33" i="7"/>
  <c r="H31" i="7"/>
  <c r="G31" i="7"/>
  <c r="H27" i="7"/>
  <c r="G27" i="7"/>
  <c r="H25" i="7"/>
  <c r="G25" i="7"/>
  <c r="G23" i="7"/>
  <c r="H23" i="7"/>
  <c r="G15" i="7"/>
  <c r="H15" i="7"/>
  <c r="G13" i="7"/>
  <c r="H13" i="7"/>
  <c r="G11" i="7"/>
  <c r="H11" i="7"/>
  <c r="H29" i="7"/>
  <c r="G29" i="7"/>
  <c r="G21" i="7"/>
  <c r="H21" i="7"/>
  <c r="G19" i="7"/>
  <c r="H19" i="7"/>
  <c r="G17" i="7"/>
  <c r="H17" i="7"/>
  <c r="H9" i="7"/>
  <c r="G9" i="7"/>
  <c r="H32" i="7"/>
  <c r="G32" i="7"/>
  <c r="G30" i="7"/>
  <c r="H30" i="7"/>
  <c r="G28" i="7"/>
  <c r="H28" i="7"/>
  <c r="G26" i="7"/>
  <c r="H26" i="7"/>
  <c r="G24" i="7"/>
  <c r="H24" i="7"/>
  <c r="G22" i="7"/>
  <c r="H22" i="7"/>
  <c r="G20" i="7"/>
  <c r="H20" i="7"/>
  <c r="G18" i="7"/>
  <c r="H18" i="7"/>
  <c r="G16" i="7"/>
  <c r="H16" i="7"/>
  <c r="G14" i="7"/>
  <c r="H14" i="7"/>
  <c r="G12" i="7"/>
  <c r="H12" i="7"/>
  <c r="G10" i="7"/>
  <c r="H10" i="7"/>
  <c r="F11" i="5"/>
  <c r="F10" i="5"/>
  <c r="F15" i="5"/>
  <c r="F14" i="5"/>
  <c r="F13" i="5"/>
  <c r="C17" i="5"/>
  <c r="F8" i="5"/>
  <c r="F7" i="5"/>
  <c r="F6" i="5" l="1"/>
  <c r="C18" i="5"/>
  <c r="C15" i="5"/>
  <c r="C10" i="3" l="1"/>
  <c r="D10" i="3" s="1"/>
  <c r="E10" i="3" l="1"/>
  <c r="F10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E13" i="3" l="1"/>
  <c r="F13" i="3" s="1"/>
  <c r="E15" i="3"/>
  <c r="F15" i="3" s="1"/>
  <c r="E17" i="3"/>
  <c r="F17" i="3" s="1"/>
  <c r="E19" i="3"/>
  <c r="F19" i="3" s="1"/>
  <c r="E20" i="3"/>
  <c r="F20" i="3" s="1"/>
  <c r="E21" i="3"/>
  <c r="F21" i="3" s="1"/>
  <c r="E11" i="3"/>
  <c r="F11" i="3" s="1"/>
  <c r="E12" i="3"/>
  <c r="F12" i="3" s="1"/>
  <c r="E14" i="3"/>
  <c r="F14" i="3" s="1"/>
  <c r="E16" i="3"/>
  <c r="F16" i="3" s="1"/>
  <c r="E18" i="3"/>
  <c r="F18" i="3" s="1"/>
  <c r="E22" i="3"/>
  <c r="F22" i="3" s="1"/>
  <c r="C4" i="3" l="1"/>
  <c r="C5" i="3" s="1"/>
</calcChain>
</file>

<file path=xl/sharedStrings.xml><?xml version="1.0" encoding="utf-8"?>
<sst xmlns="http://schemas.openxmlformats.org/spreadsheetml/2006/main" count="59" uniqueCount="51">
  <si>
    <t>iπ</t>
    <phoneticPr fontId="1"/>
  </si>
  <si>
    <t>e^ (iπ)</t>
    <phoneticPr fontId="1"/>
  </si>
  <si>
    <t>n</t>
    <phoneticPr fontId="1"/>
  </si>
  <si>
    <t>i^n</t>
    <phoneticPr fontId="1"/>
  </si>
  <si>
    <t>Re [i^n]</t>
    <phoneticPr fontId="1"/>
  </si>
  <si>
    <t>Im [i^n]</t>
    <phoneticPr fontId="1"/>
  </si>
  <si>
    <t xml:space="preserve"> &gt;&gt; このシートの計算式についての詳しい説明はこちらにあります。</t>
    <rPh sb="10" eb="12">
      <t>ケイサン</t>
    </rPh>
    <rPh sb="12" eb="13">
      <t>シキ</t>
    </rPh>
    <rPh sb="18" eb="19">
      <t>クワ</t>
    </rPh>
    <rPh sb="21" eb="23">
      <t>セツメイ</t>
    </rPh>
    <phoneticPr fontId="1"/>
  </si>
  <si>
    <t>オイラーの等式 exp (iπ) = -1</t>
    <rPh sb="5" eb="7">
      <t>トウシキ</t>
    </rPh>
    <phoneticPr fontId="1"/>
  </si>
  <si>
    <t>オイラーの公式とド・モアブルの定理</t>
    <rPh sb="5" eb="7">
      <t>コウシキ</t>
    </rPh>
    <rPh sb="15" eb="17">
      <t>テイリ</t>
    </rPh>
    <phoneticPr fontId="1"/>
  </si>
  <si>
    <t>i^n = 1, i, -1, -i</t>
    <phoneticPr fontId="1"/>
  </si>
  <si>
    <t>z1</t>
    <phoneticPr fontId="1"/>
  </si>
  <si>
    <t>z2</t>
    <phoneticPr fontId="1"/>
  </si>
  <si>
    <t>z1 + z2</t>
    <phoneticPr fontId="1"/>
  </si>
  <si>
    <t>2+3i</t>
    <phoneticPr fontId="1"/>
  </si>
  <si>
    <t>1+i</t>
    <phoneticPr fontId="1"/>
  </si>
  <si>
    <t>z1 - z2</t>
    <phoneticPr fontId="1"/>
  </si>
  <si>
    <t>z1 / z2</t>
    <phoneticPr fontId="1"/>
  </si>
  <si>
    <t>Re[z1]</t>
    <phoneticPr fontId="1"/>
  </si>
  <si>
    <t>Im[z1]</t>
    <phoneticPr fontId="1"/>
  </si>
  <si>
    <r>
      <t>z1</t>
    </r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phoneticPr fontId="1"/>
  </si>
  <si>
    <t>z1・ z2</t>
    <phoneticPr fontId="1"/>
  </si>
  <si>
    <t>cos (z1)</t>
    <phoneticPr fontId="1"/>
  </si>
  <si>
    <t>sin (z1)</t>
    <phoneticPr fontId="1"/>
  </si>
  <si>
    <t>tan (z1)</t>
    <phoneticPr fontId="1"/>
  </si>
  <si>
    <t>arg z1</t>
    <phoneticPr fontId="1"/>
  </si>
  <si>
    <t>|z1|</t>
    <phoneticPr fontId="1"/>
  </si>
  <si>
    <r>
      <t>log</t>
    </r>
    <r>
      <rPr>
        <vertAlign val="subscript"/>
        <sz val="11"/>
        <color theme="1"/>
        <rFont val="ＭＳ Ｐゴシック"/>
        <family val="3"/>
        <charset val="128"/>
        <scheme val="minor"/>
      </rPr>
      <t xml:space="preserve"> e </t>
    </r>
    <r>
      <rPr>
        <sz val="11"/>
        <color theme="1"/>
        <rFont val="ＭＳ Ｐゴシック"/>
        <family val="2"/>
        <scheme val="minor"/>
      </rPr>
      <t>(z1)</t>
    </r>
    <phoneticPr fontId="1"/>
  </si>
  <si>
    <r>
      <t>log</t>
    </r>
    <r>
      <rPr>
        <vertAlign val="subscript"/>
        <sz val="11"/>
        <color theme="1"/>
        <rFont val="ＭＳ Ｐゴシック"/>
        <family val="3"/>
        <charset val="128"/>
        <scheme val="minor"/>
      </rPr>
      <t xml:space="preserve"> 10 </t>
    </r>
    <r>
      <rPr>
        <sz val="11"/>
        <color theme="1"/>
        <rFont val="ＭＳ Ｐゴシック"/>
        <family val="2"/>
        <scheme val="minor"/>
      </rPr>
      <t>(z1)</t>
    </r>
    <phoneticPr fontId="1"/>
  </si>
  <si>
    <r>
      <t>log</t>
    </r>
    <r>
      <rPr>
        <vertAlign val="subscript"/>
        <sz val="11"/>
        <color theme="1"/>
        <rFont val="ＭＳ Ｐゴシック"/>
        <family val="3"/>
        <charset val="128"/>
        <scheme val="minor"/>
      </rPr>
      <t xml:space="preserve"> 2 </t>
    </r>
    <r>
      <rPr>
        <sz val="11"/>
        <color theme="1"/>
        <rFont val="ＭＳ Ｐゴシック"/>
        <family val="2"/>
        <scheme val="minor"/>
      </rPr>
      <t>(z1)</t>
    </r>
    <phoneticPr fontId="1"/>
  </si>
  <si>
    <t>exp (z1)</t>
    <phoneticPr fontId="1"/>
  </si>
  <si>
    <r>
      <t>(z1)</t>
    </r>
    <r>
      <rPr>
        <vertAlign val="superscript"/>
        <sz val="11"/>
        <color theme="1"/>
        <rFont val="ＭＳ Ｐゴシック"/>
        <family val="3"/>
        <charset val="128"/>
        <scheme val="minor"/>
      </rPr>
      <t xml:space="preserve"> 3</t>
    </r>
    <phoneticPr fontId="1"/>
  </si>
  <si>
    <t>&gt;&gt; 複素数の基本演算</t>
    <rPh sb="3" eb="6">
      <t>フクソスウ</t>
    </rPh>
    <rPh sb="7" eb="9">
      <t>キホン</t>
    </rPh>
    <rPh sb="9" eb="11">
      <t>エンザン</t>
    </rPh>
    <phoneticPr fontId="1"/>
  </si>
  <si>
    <t>&gt;&gt; オイラーの公式とド・モアブルの定理</t>
    <rPh sb="8" eb="10">
      <t>コウシキ</t>
    </rPh>
    <rPh sb="18" eb="20">
      <t>テイリ</t>
    </rPh>
    <phoneticPr fontId="1"/>
  </si>
  <si>
    <t>&gt;&gt; Excel VBA 数学教室 (Web サイト)</t>
    <rPh sb="13" eb="15">
      <t>スウガク</t>
    </rPh>
    <rPh sb="15" eb="17">
      <t>キョウシツ</t>
    </rPh>
    <phoneticPr fontId="1"/>
  </si>
  <si>
    <t>[Excel] 複素数の演算</t>
    <rPh sb="8" eb="11">
      <t>フクソスウ</t>
    </rPh>
    <rPh sb="12" eb="14">
      <t>エンザン</t>
    </rPh>
    <phoneticPr fontId="1"/>
  </si>
  <si>
    <t>複素数の基本演算</t>
    <rPh sb="0" eb="3">
      <t>フクソスウ</t>
    </rPh>
    <rPh sb="4" eb="6">
      <t>キホン</t>
    </rPh>
    <rPh sb="6" eb="8">
      <t>エンザン</t>
    </rPh>
    <phoneticPr fontId="1"/>
  </si>
  <si>
    <t>θ[deg]</t>
    <phoneticPr fontId="1"/>
  </si>
  <si>
    <t>θ[rad]</t>
    <phoneticPr fontId="1"/>
  </si>
  <si>
    <t>iθ</t>
    <phoneticPr fontId="1"/>
  </si>
  <si>
    <t>r</t>
    <phoneticPr fontId="1"/>
  </si>
  <si>
    <t>r exp (iθ)</t>
    <phoneticPr fontId="1"/>
  </si>
  <si>
    <t xml:space="preserve"> exp (iθ)</t>
    <phoneticPr fontId="1"/>
  </si>
  <si>
    <t>Re [z]</t>
    <phoneticPr fontId="1"/>
  </si>
  <si>
    <t>Im [z]</t>
    <phoneticPr fontId="1"/>
  </si>
  <si>
    <t>z = rexp (iθ)</t>
    <phoneticPr fontId="1"/>
  </si>
  <si>
    <t>z = θ exp (iθ)</t>
    <phoneticPr fontId="1"/>
  </si>
  <si>
    <t>θexp (iθ)</t>
    <phoneticPr fontId="1"/>
  </si>
  <si>
    <t>&gt;&gt; 極形式</t>
    <rPh sb="3" eb="4">
      <t>キョク</t>
    </rPh>
    <rPh sb="4" eb="6">
      <t>ケイシキ</t>
    </rPh>
    <phoneticPr fontId="1"/>
  </si>
  <si>
    <t>&gt;&gt; 複素平面におけるらせん方程式</t>
    <rPh sb="3" eb="5">
      <t>フクソ</t>
    </rPh>
    <rPh sb="5" eb="7">
      <t>ヘイメン</t>
    </rPh>
    <rPh sb="14" eb="17">
      <t>ホウテイシキ</t>
    </rPh>
    <phoneticPr fontId="1"/>
  </si>
  <si>
    <t>&gt;&gt; 複素数の計算に使用する関数の詳細については、こちらの記事を参照してください。</t>
  </si>
  <si>
    <t>　（値を変えると円の半径が変化します）</t>
    <rPh sb="2" eb="3">
      <t>アタイ</t>
    </rPh>
    <rPh sb="4" eb="5">
      <t>カ</t>
    </rPh>
    <rPh sb="8" eb="9">
      <t>エン</t>
    </rPh>
    <rPh sb="10" eb="12">
      <t>ハンケイ</t>
    </rPh>
    <rPh sb="13" eb="15">
      <t>ヘンカ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</si>
</sst>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scheme val="minor"/>
    </font>
    <font>
      <sz val="11"/>
      <color theme="10"/>
      <name val="ＭＳ Ｐゴシック"/>
      <family val="2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u/>
      <sz val="12"/>
      <color theme="10"/>
      <name val="ＭＳ Ｐゴシック"/>
      <family val="2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76" fontId="0" fillId="0" borderId="1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/>
    <xf numFmtId="0" fontId="9" fillId="0" borderId="0" xfId="0" applyFont="1"/>
    <xf numFmtId="0" fontId="0" fillId="0" borderId="0" xfId="0" applyBorder="1"/>
    <xf numFmtId="0" fontId="13" fillId="0" borderId="0" xfId="0" applyFont="1" applyAlignment="1">
      <alignment horizontal="left"/>
    </xf>
    <xf numFmtId="0" fontId="10" fillId="0" borderId="0" xfId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5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E8E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0">
                <a:latin typeface="Cambria Math" panose="02040503050406030204" pitchFamily="18" charset="0"/>
                <a:ea typeface="Cambria Math" panose="02040503050406030204" pitchFamily="18" charset="0"/>
              </a:rPr>
              <a:t>z</a:t>
            </a:r>
            <a:r>
              <a:rPr lang="en-US" altLang="ja-JP" b="0" baseline="0">
                <a:latin typeface="Cambria Math" panose="02040503050406030204" pitchFamily="18" charset="0"/>
                <a:ea typeface="Cambria Math" panose="02040503050406030204" pitchFamily="18" charset="0"/>
              </a:rPr>
              <a:t> = r exp(iθ)</a:t>
            </a:r>
            <a:endParaRPr lang="ja-JP" b="0">
              <a:latin typeface="Cambria Math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rgbClr val="FFC000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極形式!$G$9:$G$33</c:f>
              <c:numCache>
                <c:formatCode>General</c:formatCode>
                <c:ptCount val="25"/>
                <c:pt idx="0">
                  <c:v>1</c:v>
                </c:pt>
                <c:pt idx="1">
                  <c:v>0.96592582628906798</c:v>
                </c:pt>
                <c:pt idx="2">
                  <c:v>0.86602540378443904</c:v>
                </c:pt>
                <c:pt idx="3">
                  <c:v>0.70710678118654802</c:v>
                </c:pt>
                <c:pt idx="4">
                  <c:v>0.499999999999998</c:v>
                </c:pt>
                <c:pt idx="5">
                  <c:v>0.25881904510251802</c:v>
                </c:pt>
                <c:pt idx="6">
                  <c:v>-3.4914562560550699E-15</c:v>
                </c:pt>
                <c:pt idx="7">
                  <c:v>-0.25881904510252401</c:v>
                </c:pt>
                <c:pt idx="8">
                  <c:v>-0.500000000000004</c:v>
                </c:pt>
                <c:pt idx="9">
                  <c:v>-0.70710678118654402</c:v>
                </c:pt>
                <c:pt idx="10">
                  <c:v>-0.86602540378443604</c:v>
                </c:pt>
                <c:pt idx="11">
                  <c:v>-0.96592582628906698</c:v>
                </c:pt>
                <c:pt idx="12">
                  <c:v>-1</c:v>
                </c:pt>
                <c:pt idx="13">
                  <c:v>-0.96592582628906898</c:v>
                </c:pt>
                <c:pt idx="14">
                  <c:v>-0.86602540378444004</c:v>
                </c:pt>
                <c:pt idx="15">
                  <c:v>-0.70710678118654902</c:v>
                </c:pt>
                <c:pt idx="16">
                  <c:v>-0.500000000000001</c:v>
                </c:pt>
                <c:pt idx="17">
                  <c:v>-0.25881904510252202</c:v>
                </c:pt>
                <c:pt idx="18">
                  <c:v>-1.83772268236293E-16</c:v>
                </c:pt>
                <c:pt idx="19">
                  <c:v>0.25881904510252102</c:v>
                </c:pt>
                <c:pt idx="20">
                  <c:v>0.500000000000001</c:v>
                </c:pt>
                <c:pt idx="21">
                  <c:v>0.70710678118654902</c:v>
                </c:pt>
                <c:pt idx="22">
                  <c:v>0.86602540378444004</c:v>
                </c:pt>
                <c:pt idx="23">
                  <c:v>0.96592582628906898</c:v>
                </c:pt>
                <c:pt idx="24">
                  <c:v>1</c:v>
                </c:pt>
              </c:numCache>
            </c:numRef>
          </c:xVal>
          <c:yVal>
            <c:numRef>
              <c:f>極形式!$H$9:$H$33</c:f>
              <c:numCache>
                <c:formatCode>General</c:formatCode>
                <c:ptCount val="25"/>
                <c:pt idx="0">
                  <c:v>0</c:v>
                </c:pt>
                <c:pt idx="1">
                  <c:v>0.25881904510252002</c:v>
                </c:pt>
                <c:pt idx="2">
                  <c:v>0.5</c:v>
                </c:pt>
                <c:pt idx="3">
                  <c:v>0.70710678118654702</c:v>
                </c:pt>
                <c:pt idx="4">
                  <c:v>0.86602540378444004</c:v>
                </c:pt>
                <c:pt idx="5">
                  <c:v>0.96592582628906898</c:v>
                </c:pt>
                <c:pt idx="6">
                  <c:v>1</c:v>
                </c:pt>
                <c:pt idx="7">
                  <c:v>0.96592582628906698</c:v>
                </c:pt>
                <c:pt idx="8">
                  <c:v>0.86602540378443604</c:v>
                </c:pt>
                <c:pt idx="9">
                  <c:v>0.70710678118655101</c:v>
                </c:pt>
                <c:pt idx="10">
                  <c:v>0.500000000000004</c:v>
                </c:pt>
                <c:pt idx="11">
                  <c:v>0.25881904510252401</c:v>
                </c:pt>
                <c:pt idx="12">
                  <c:v>3.2311393144412999E-15</c:v>
                </c:pt>
                <c:pt idx="13">
                  <c:v>-0.25881904510251802</c:v>
                </c:pt>
                <c:pt idx="14">
                  <c:v>-0.499999999999998</c:v>
                </c:pt>
                <c:pt idx="15">
                  <c:v>-0.70710678118654602</c:v>
                </c:pt>
                <c:pt idx="16">
                  <c:v>-0.86602540378443804</c:v>
                </c:pt>
                <c:pt idx="17">
                  <c:v>-0.96592582628906798</c:v>
                </c:pt>
                <c:pt idx="18">
                  <c:v>-1</c:v>
                </c:pt>
                <c:pt idx="19">
                  <c:v>-0.96592582628906798</c:v>
                </c:pt>
                <c:pt idx="20">
                  <c:v>-0.86602540378443804</c:v>
                </c:pt>
                <c:pt idx="21">
                  <c:v>-0.70710678118654602</c:v>
                </c:pt>
                <c:pt idx="22">
                  <c:v>-0.499999999999998</c:v>
                </c:pt>
                <c:pt idx="23">
                  <c:v>-0.25881904510251802</c:v>
                </c:pt>
                <c:pt idx="24">
                  <c:v>3.3076839878187801E-15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60728"/>
        <c:axId val="209396528"/>
      </c:scatterChart>
      <c:valAx>
        <c:axId val="16646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0"/>
                  <a:t>実軸</a:t>
                </a:r>
              </a:p>
            </c:rich>
          </c:tx>
          <c:layout>
            <c:manualLayout>
              <c:xMode val="edge"/>
              <c:yMode val="edge"/>
              <c:x val="0.47054477549148133"/>
              <c:y val="0.91072162004853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396528"/>
        <c:crosses val="autoZero"/>
        <c:crossBetween val="midCat"/>
      </c:valAx>
      <c:valAx>
        <c:axId val="20939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/>
                  <a:t>虚軸</a:t>
                </a:r>
              </a:p>
            </c:rich>
          </c:tx>
          <c:layout>
            <c:manualLayout>
              <c:xMode val="edge"/>
              <c:yMode val="edge"/>
              <c:x val="2.4129610479145122E-2"/>
              <c:y val="0.45903919436848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460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0">
                <a:latin typeface="Cambria Math" panose="02040503050406030204" pitchFamily="18" charset="0"/>
                <a:ea typeface="Cambria Math" panose="02040503050406030204" pitchFamily="18" charset="0"/>
              </a:rPr>
              <a:t>z</a:t>
            </a:r>
            <a:r>
              <a:rPr lang="en-US" altLang="ja-JP" b="0" baseline="0">
                <a:latin typeface="Cambria Math" panose="02040503050406030204" pitchFamily="18" charset="0"/>
                <a:ea typeface="Cambria Math" panose="02040503050406030204" pitchFamily="18" charset="0"/>
              </a:rPr>
              <a:t> = θ exp(iθ)</a:t>
            </a:r>
            <a:endParaRPr lang="ja-JP" b="0">
              <a:latin typeface="Cambria Math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rgbClr val="FFC000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らせん!$G$7:$G$55</c:f>
              <c:numCache>
                <c:formatCode>General</c:formatCode>
                <c:ptCount val="49"/>
                <c:pt idx="0">
                  <c:v>0</c:v>
                </c:pt>
                <c:pt idx="1">
                  <c:v>0.25287878998186603</c:v>
                </c:pt>
                <c:pt idx="2">
                  <c:v>0.45344984105855501</c:v>
                </c:pt>
                <c:pt idx="3">
                  <c:v>0.55536036726979598</c:v>
                </c:pt>
                <c:pt idx="4">
                  <c:v>0.52359877559829704</c:v>
                </c:pt>
                <c:pt idx="5">
                  <c:v>0.33879333779299797</c:v>
                </c:pt>
                <c:pt idx="6">
                  <c:v>-5.4843666621763696E-15</c:v>
                </c:pt>
                <c:pt idx="7">
                  <c:v>-0.47431067291020901</c:v>
                </c:pt>
                <c:pt idx="8">
                  <c:v>-1.0471975511966101</c:v>
                </c:pt>
                <c:pt idx="9">
                  <c:v>-1.66608110180938</c:v>
                </c:pt>
                <c:pt idx="10">
                  <c:v>-2.26724920529277</c:v>
                </c:pt>
                <c:pt idx="11">
                  <c:v>-2.7816666898005198</c:v>
                </c:pt>
                <c:pt idx="12">
                  <c:v>-3.14159265358979</c:v>
                </c:pt>
                <c:pt idx="13">
                  <c:v>-3.2874242697642599</c:v>
                </c:pt>
                <c:pt idx="14">
                  <c:v>-3.1741488874098902</c:v>
                </c:pt>
                <c:pt idx="15">
                  <c:v>-2.7768018363489801</c:v>
                </c:pt>
                <c:pt idx="16">
                  <c:v>-2.0943951023932001</c:v>
                </c:pt>
                <c:pt idx="17">
                  <c:v>-1.1518973484962101</c:v>
                </c:pt>
                <c:pt idx="18">
                  <c:v>-8.6600641173700604E-16</c:v>
                </c:pt>
                <c:pt idx="19">
                  <c:v>1.2874146836134099</c:v>
                </c:pt>
                <c:pt idx="20">
                  <c:v>2.6179938779915002</c:v>
                </c:pt>
                <c:pt idx="21">
                  <c:v>3.8875225708885801</c:v>
                </c:pt>
                <c:pt idx="22">
                  <c:v>4.9879482516441103</c:v>
                </c:pt>
                <c:pt idx="23">
                  <c:v>5.8162121695829097</c:v>
                </c:pt>
                <c:pt idx="24">
                  <c:v>6.2831853071795898</c:v>
                </c:pt>
                <c:pt idx="25">
                  <c:v>6.3219697495466303</c:v>
                </c:pt>
                <c:pt idx="26">
                  <c:v>5.8948479337611897</c:v>
                </c:pt>
                <c:pt idx="27">
                  <c:v>4.9982433054281898</c:v>
                </c:pt>
                <c:pt idx="28">
                  <c:v>3.6651914291881198</c:v>
                </c:pt>
                <c:pt idx="29">
                  <c:v>1.96500135919944</c:v>
                </c:pt>
                <c:pt idx="30">
                  <c:v>2.3332784353987899E-14</c:v>
                </c:pt>
                <c:pt idx="31">
                  <c:v>-2.1005186943165901</c:v>
                </c:pt>
                <c:pt idx="32">
                  <c:v>-4.1887902047863701</c:v>
                </c:pt>
                <c:pt idx="33">
                  <c:v>-6.1089640399677503</c:v>
                </c:pt>
                <c:pt idx="34">
                  <c:v>-7.7086472979954204</c:v>
                </c:pt>
                <c:pt idx="35">
                  <c:v>-8.8507576493652902</c:v>
                </c:pt>
                <c:pt idx="36">
                  <c:v>-9.4247779607693793</c:v>
                </c:pt>
                <c:pt idx="37">
                  <c:v>-9.3565152293290303</c:v>
                </c:pt>
                <c:pt idx="38">
                  <c:v>-8.61554698011253</c:v>
                </c:pt>
                <c:pt idx="39">
                  <c:v>-7.2196847745075399</c:v>
                </c:pt>
                <c:pt idx="40">
                  <c:v>-5.2359877559827801</c:v>
                </c:pt>
                <c:pt idx="41">
                  <c:v>-2.7781053699028999</c:v>
                </c:pt>
                <c:pt idx="42">
                  <c:v>2.68733966446642E-13</c:v>
                </c:pt>
                <c:pt idx="43">
                  <c:v>2.9136227050195398</c:v>
                </c:pt>
                <c:pt idx="44">
                  <c:v>5.7595865315815402</c:v>
                </c:pt>
                <c:pt idx="45">
                  <c:v>8.3304055090467308</c:v>
                </c:pt>
                <c:pt idx="46">
                  <c:v>10.4293463443469</c:v>
                </c:pt>
                <c:pt idx="47">
                  <c:v>11.8853031291476</c:v>
                </c:pt>
                <c:pt idx="48">
                  <c:v>12.566370614359201</c:v>
                </c:pt>
              </c:numCache>
            </c:numRef>
          </c:xVal>
          <c:yVal>
            <c:numRef>
              <c:f>らせん!$H$7:$H$55</c:f>
              <c:numCache>
                <c:formatCode>General</c:formatCode>
                <c:ptCount val="49"/>
                <c:pt idx="0">
                  <c:v>0</c:v>
                </c:pt>
                <c:pt idx="1">
                  <c:v>6.7758667558600202E-2</c:v>
                </c:pt>
                <c:pt idx="2">
                  <c:v>0.26179938779914902</c:v>
                </c:pt>
                <c:pt idx="3">
                  <c:v>0.55536036726979499</c:v>
                </c:pt>
                <c:pt idx="4">
                  <c:v>0.90689968211711003</c:v>
                </c:pt>
                <c:pt idx="5">
                  <c:v>1.26439394990933</c:v>
                </c:pt>
                <c:pt idx="6">
                  <c:v>1.5707963267949001</c:v>
                </c:pt>
                <c:pt idx="7">
                  <c:v>1.7701515298730599</c:v>
                </c:pt>
                <c:pt idx="8">
                  <c:v>1.8137993642342101</c:v>
                </c:pt>
                <c:pt idx="9">
                  <c:v>1.6660811018093999</c:v>
                </c:pt>
                <c:pt idx="10">
                  <c:v>1.3089969389957601</c:v>
                </c:pt>
                <c:pt idx="11">
                  <c:v>0.74534534314461398</c:v>
                </c:pt>
                <c:pt idx="12">
                  <c:v>1.0150923532973901E-14</c:v>
                </c:pt>
                <c:pt idx="13">
                  <c:v>-0.88086267826179598</c:v>
                </c:pt>
                <c:pt idx="14">
                  <c:v>-1.8325957145940399</c:v>
                </c:pt>
                <c:pt idx="15">
                  <c:v>-2.7768018363489699</c:v>
                </c:pt>
                <c:pt idx="16">
                  <c:v>-3.6275987284684299</c:v>
                </c:pt>
                <c:pt idx="17">
                  <c:v>-4.2989394296917096</c:v>
                </c:pt>
                <c:pt idx="18">
                  <c:v>-4.7123889803846897</c:v>
                </c:pt>
                <c:pt idx="19">
                  <c:v>-4.8046970096554498</c:v>
                </c:pt>
                <c:pt idx="20">
                  <c:v>-4.5344984105855399</c:v>
                </c:pt>
                <c:pt idx="21">
                  <c:v>-3.8875225708885601</c:v>
                </c:pt>
                <c:pt idx="22">
                  <c:v>-2.8797932657906302</c:v>
                </c:pt>
                <c:pt idx="23">
                  <c:v>-1.5584493538477899</c:v>
                </c:pt>
                <c:pt idx="24">
                  <c:v>2.0782791433056099E-14</c:v>
                </c:pt>
                <c:pt idx="25">
                  <c:v>1.69396668896504</c:v>
                </c:pt>
                <c:pt idx="26">
                  <c:v>3.4033920413889698</c:v>
                </c:pt>
                <c:pt idx="27">
                  <c:v>4.9982433054281401</c:v>
                </c:pt>
                <c:pt idx="28">
                  <c:v>6.3482977748197502</c:v>
                </c:pt>
                <c:pt idx="29">
                  <c:v>7.3334849094740902</c:v>
                </c:pt>
                <c:pt idx="30">
                  <c:v>7.8539816339744801</c:v>
                </c:pt>
                <c:pt idx="31">
                  <c:v>7.8392424894378401</c:v>
                </c:pt>
                <c:pt idx="32">
                  <c:v>7.2551974569368802</c:v>
                </c:pt>
                <c:pt idx="33">
                  <c:v>6.1089640399677601</c:v>
                </c:pt>
                <c:pt idx="34">
                  <c:v>4.4505895925855503</c:v>
                </c:pt>
                <c:pt idx="35">
                  <c:v>2.3715533645510201</c:v>
                </c:pt>
                <c:pt idx="36">
                  <c:v>3.4640256469480301E-15</c:v>
                </c:pt>
                <c:pt idx="37">
                  <c:v>-2.5070706996682302</c:v>
                </c:pt>
                <c:pt idx="38">
                  <c:v>-4.9741883681838504</c:v>
                </c:pt>
                <c:pt idx="39">
                  <c:v>-7.21968477450715</c:v>
                </c:pt>
                <c:pt idx="40">
                  <c:v>-9.0689968211712095</c:v>
                </c:pt>
                <c:pt idx="41">
                  <c:v>-10.368030389256401</c:v>
                </c:pt>
                <c:pt idx="42">
                  <c:v>-10.995574287564301</c:v>
                </c:pt>
                <c:pt idx="43">
                  <c:v>-10.873787969220301</c:v>
                </c:pt>
                <c:pt idx="44">
                  <c:v>-9.97589650328805</c:v>
                </c:pt>
                <c:pt idx="45">
                  <c:v>-8.3304055090471394</c:v>
                </c:pt>
                <c:pt idx="46">
                  <c:v>-6.02138591938016</c:v>
                </c:pt>
                <c:pt idx="47">
                  <c:v>-3.1846573752544902</c:v>
                </c:pt>
                <c:pt idx="48">
                  <c:v>3.5099946637928801E-13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95744"/>
        <c:axId val="209396920"/>
      </c:scatterChart>
      <c:valAx>
        <c:axId val="20939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0"/>
                  <a:t>実軸</a:t>
                </a:r>
              </a:p>
            </c:rich>
          </c:tx>
          <c:layout>
            <c:manualLayout>
              <c:xMode val="edge"/>
              <c:yMode val="edge"/>
              <c:x val="0.47054477549148133"/>
              <c:y val="0.91072162004853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396920"/>
        <c:crosses val="autoZero"/>
        <c:crossBetween val="midCat"/>
      </c:valAx>
      <c:valAx>
        <c:axId val="209396920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="0"/>
                  <a:t>虚軸</a:t>
                </a:r>
              </a:p>
            </c:rich>
          </c:tx>
          <c:layout>
            <c:manualLayout>
              <c:xMode val="edge"/>
              <c:yMode val="edge"/>
              <c:x val="2.4129610479145122E-2"/>
              <c:y val="0.45903919436848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39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114300</xdr:colOff>
      <xdr:row>3</xdr:row>
      <xdr:rowOff>114300</xdr:rowOff>
    </xdr:from>
    <xdr:ext cx="3802380" cy="1668780"/>
    <xdr:sp macro="" textlink="">
      <xdr:nvSpPr>
        <xdr:cNvPr id="2" name="テキスト ボックス 1"/>
        <xdr:cNvSpPr txBox="1"/>
      </xdr:nvSpPr>
      <xdr:spPr>
        <a:xfrm>
          <a:off x="3550920" y="868680"/>
          <a:ext cx="3802380" cy="16687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　このワークブック </a:t>
          </a:r>
          <a:r>
            <a:rPr kumimoji="1" lang="en-US" altLang="ja-JP" sz="1100"/>
            <a:t>(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xlsx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ファイル</a:t>
          </a:r>
          <a:r>
            <a:rPr kumimoji="1" lang="en-US" altLang="ja-JP" sz="1100"/>
            <a:t>) </a:t>
          </a:r>
          <a:r>
            <a:rPr kumimoji="1" lang="ja-JP" altLang="en-US" sz="1100"/>
            <a:t>は </a:t>
          </a:r>
          <a:r>
            <a:rPr kumimoji="1" lang="en-US" altLang="ja-JP" sz="1100"/>
            <a:t>BlogCat </a:t>
          </a:r>
          <a:r>
            <a:rPr kumimoji="1" lang="ja-JP" altLang="en-US" sz="1100"/>
            <a:t>が運営する </a:t>
          </a:r>
          <a:r>
            <a:rPr kumimoji="1" lang="en-US" altLang="ja-JP" sz="1100"/>
            <a:t>『Excel VBA </a:t>
          </a:r>
          <a:r>
            <a:rPr kumimoji="1" lang="ja-JP" altLang="en-US" sz="1100"/>
            <a:t>数学教室</a:t>
          </a:r>
          <a:r>
            <a:rPr kumimoji="1" lang="en-US" altLang="ja-JP" sz="1100"/>
            <a:t>』 </a:t>
          </a:r>
          <a:r>
            <a:rPr kumimoji="1" lang="ja-JP" altLang="en-US" sz="1100"/>
            <a:t>が提供しています。このワークブックを含め、同サイトでダウンロードできる </a:t>
          </a:r>
          <a:r>
            <a:rPr kumimoji="1" lang="en-US" altLang="ja-JP" sz="1100"/>
            <a:t>xlsx </a:t>
          </a:r>
          <a:r>
            <a:rPr kumimoji="1" lang="ja-JP" altLang="en-US" sz="1100"/>
            <a:t>ファイルは、非商用目的に限って再配布が許可されています。たとえば、教育機関で学生にファイルを配布するような場合には、同サイトの管理者の許可を取る必要はありません。ただし、内容を改変して配布することは許可されていません。必ずこのままの形で配布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</xdr:colOff>
      <xdr:row>3</xdr:row>
      <xdr:rowOff>38100</xdr:rowOff>
    </xdr:from>
    <xdr:to>
      <xdr:col>7</xdr:col>
      <xdr:colOff>129540</xdr:colOff>
      <xdr:row>20</xdr:row>
      <xdr:rowOff>182880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179070</xdr:colOff>
      <xdr:row>2</xdr:row>
      <xdr:rowOff>114300</xdr:rowOff>
    </xdr:from>
    <xdr:to>
      <xdr:col>14</xdr:col>
      <xdr:colOff>205740</xdr:colOff>
      <xdr:row>20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math.atelierkobat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math.atelierkobato.com/excel-complex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math.atelierkobato.com/excel-complex/" TargetMode="External"/><Relationship Id="rId2" Type="http://schemas.openxmlformats.org/officeDocument/2006/relationships/hyperlink" Target="https://excelmath.atelierkobato.com/excel-complex/" TargetMode="External"/><Relationship Id="rId1" Type="http://schemas.openxmlformats.org/officeDocument/2006/relationships/hyperlink" Target="https://excelmath.atelierkobato.com/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math.atelierkobato.com/excel-complex/" TargetMode="External"/><Relationship Id="rId2" Type="http://schemas.openxmlformats.org/officeDocument/2006/relationships/hyperlink" Target="https://excelmath.atelierkobato.com/excel-complex/" TargetMode="External"/><Relationship Id="rId1" Type="http://schemas.openxmlformats.org/officeDocument/2006/relationships/hyperlink" Target="https://excelmath.atelierkobato.com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tabSelected="1" workbookViewId="0"/>
  </sheetViews>
  <sheetFormatPr defaultRowHeight="19.8" customHeight="1" x14ac:dyDescent="0.2"/>
  <cols>
    <col min="1" max="1" width="5.6640625" customWidth="1"/>
  </cols>
  <sheetData>
    <row r="2" spans="2:6" ht="19.8" customHeight="1" x14ac:dyDescent="0.2">
      <c r="B2" s="26" t="s">
        <v>34</v>
      </c>
      <c r="C2" s="26"/>
      <c r="D2" s="26"/>
    </row>
    <row r="4" spans="2:6" ht="19.2" customHeight="1" x14ac:dyDescent="0.2">
      <c r="B4" s="27" t="s">
        <v>31</v>
      </c>
      <c r="C4" s="27"/>
      <c r="D4" s="27"/>
      <c r="E4" s="27"/>
      <c r="F4" s="27"/>
    </row>
    <row r="5" spans="2:6" ht="15" customHeight="1" x14ac:dyDescent="0.2"/>
    <row r="6" spans="2:6" ht="19.2" customHeight="1" x14ac:dyDescent="0.2">
      <c r="B6" s="27" t="s">
        <v>32</v>
      </c>
      <c r="C6" s="27"/>
      <c r="D6" s="27"/>
      <c r="E6" s="27"/>
      <c r="F6" s="27"/>
    </row>
    <row r="7" spans="2:6" ht="15" customHeight="1" x14ac:dyDescent="0.2"/>
    <row r="8" spans="2:6" ht="19.2" customHeight="1" x14ac:dyDescent="0.2">
      <c r="B8" s="28" t="s">
        <v>47</v>
      </c>
      <c r="C8" s="28"/>
      <c r="D8" s="28"/>
      <c r="E8" s="28"/>
      <c r="F8" s="28"/>
    </row>
    <row r="9" spans="2:6" ht="15" customHeight="1" x14ac:dyDescent="0.2"/>
    <row r="10" spans="2:6" ht="19.2" customHeight="1" x14ac:dyDescent="0.2">
      <c r="B10" s="28" t="s">
        <v>48</v>
      </c>
      <c r="C10" s="28"/>
      <c r="D10" s="28"/>
      <c r="E10" s="28"/>
      <c r="F10" s="28"/>
    </row>
    <row r="11" spans="2:6" ht="15" customHeight="1" x14ac:dyDescent="0.2">
      <c r="C11" s="23"/>
    </row>
    <row r="12" spans="2:6" ht="19.2" customHeight="1" x14ac:dyDescent="0.2">
      <c r="B12" s="27" t="s">
        <v>33</v>
      </c>
      <c r="C12" s="27"/>
      <c r="D12" s="27"/>
      <c r="E12" s="27"/>
      <c r="F12" s="27"/>
    </row>
  </sheetData>
  <sheetProtection sheet="1" objects="1" scenarios="1"/>
  <mergeCells count="6">
    <mergeCell ref="B2:D2"/>
    <mergeCell ref="B4:F4"/>
    <mergeCell ref="B6:F6"/>
    <mergeCell ref="B12:F12"/>
    <mergeCell ref="B8:F8"/>
    <mergeCell ref="B10:F10"/>
  </mergeCells>
  <phoneticPr fontId="1"/>
  <hyperlinks>
    <hyperlink ref="B4" location="基本演算!A1" display="&gt;&gt; 複素数の基本演算"/>
    <hyperlink ref="B6" location="オイラーの公式!A1" display="&gt;&gt; オイラーの公式とド・モアブルの定理"/>
    <hyperlink ref="B12" r:id="rId1"/>
    <hyperlink ref="B8:F8" location="極形式!A1" display="&gt;&gt; 極形式"/>
    <hyperlink ref="B10:F10" location="らせん!A1" display="&gt;&gt; 複素平面におけるらせん方程式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zoomScaleNormal="100" workbookViewId="0"/>
  </sheetViews>
  <sheetFormatPr defaultRowHeight="16.2" customHeight="1" x14ac:dyDescent="0.2"/>
  <cols>
    <col min="1" max="1" width="3.77734375" customWidth="1"/>
    <col min="4" max="4" width="4.109375" customWidth="1"/>
    <col min="6" max="6" width="38.6640625" customWidth="1"/>
  </cols>
  <sheetData>
    <row r="2" spans="2:6" ht="19.8" customHeight="1" x14ac:dyDescent="0.2">
      <c r="B2" s="18" t="s">
        <v>35</v>
      </c>
    </row>
    <row r="3" spans="2:6" ht="16.2" customHeight="1" x14ac:dyDescent="0.2">
      <c r="B3" s="15"/>
    </row>
    <row r="4" spans="2:6" ht="19.8" customHeight="1" x14ac:dyDescent="0.2">
      <c r="B4" s="29" t="s">
        <v>6</v>
      </c>
      <c r="C4" s="30"/>
      <c r="D4" s="30"/>
      <c r="E4" s="30"/>
      <c r="F4" s="30"/>
    </row>
    <row r="6" spans="2:6" ht="16.2" customHeight="1" x14ac:dyDescent="0.2">
      <c r="B6" s="12" t="s">
        <v>10</v>
      </c>
      <c r="C6" s="13" t="s">
        <v>13</v>
      </c>
      <c r="E6" s="12" t="s">
        <v>21</v>
      </c>
      <c r="F6" s="13" t="str">
        <f>IMCOS(C6)</f>
        <v>-4.18962569096881-9.10922789375534i</v>
      </c>
    </row>
    <row r="7" spans="2:6" ht="16.2" customHeight="1" x14ac:dyDescent="0.2">
      <c r="B7" s="12" t="s">
        <v>11</v>
      </c>
      <c r="C7" s="13" t="s">
        <v>14</v>
      </c>
      <c r="E7" s="12" t="s">
        <v>22</v>
      </c>
      <c r="F7" s="13" t="str">
        <f>IMSIN(C6)</f>
        <v>9.15449914691143-4.16890695996656i</v>
      </c>
    </row>
    <row r="8" spans="2:6" ht="16.2" customHeight="1" x14ac:dyDescent="0.2">
      <c r="C8" s="14"/>
      <c r="E8" s="12" t="s">
        <v>23</v>
      </c>
      <c r="F8" s="13" t="str">
        <f>_xlfn.IMTAN(C6)</f>
        <v>-0.00376402564150425+1.00323862735361i</v>
      </c>
    </row>
    <row r="9" spans="2:6" ht="16.2" customHeight="1" x14ac:dyDescent="0.2">
      <c r="B9" s="12" t="s">
        <v>12</v>
      </c>
      <c r="C9" s="13" t="str">
        <f>IMSUM(C6,C7)</f>
        <v>3+4i</v>
      </c>
      <c r="F9" s="16"/>
    </row>
    <row r="10" spans="2:6" ht="16.2" customHeight="1" x14ac:dyDescent="0.2">
      <c r="B10" s="12" t="s">
        <v>15</v>
      </c>
      <c r="C10" s="13" t="str">
        <f>IMSUB(C6,C7)</f>
        <v>1+2i</v>
      </c>
      <c r="E10" s="12" t="s">
        <v>29</v>
      </c>
      <c r="F10" s="13" t="str">
        <f>IMEXP(C6)</f>
        <v>-7.3151100949011+1.0427436562359i</v>
      </c>
    </row>
    <row r="11" spans="2:6" ht="16.2" customHeight="1" x14ac:dyDescent="0.2">
      <c r="B11" s="12" t="s">
        <v>20</v>
      </c>
      <c r="C11" s="13" t="str">
        <f>IMPRODUCT(C6,C7)</f>
        <v>-1+5i</v>
      </c>
      <c r="E11" s="12" t="s">
        <v>30</v>
      </c>
      <c r="F11" s="13" t="str">
        <f>IMPOWER(C6,3)</f>
        <v>-46+9.00000000000001i</v>
      </c>
    </row>
    <row r="12" spans="2:6" ht="16.2" customHeight="1" x14ac:dyDescent="0.2">
      <c r="B12" s="12" t="s">
        <v>16</v>
      </c>
      <c r="C12" s="13" t="str">
        <f>IMDIV(C6,C7)</f>
        <v>2.5+0.5i</v>
      </c>
      <c r="F12" s="17"/>
    </row>
    <row r="13" spans="2:6" ht="16.2" customHeight="1" x14ac:dyDescent="0.2">
      <c r="B13" s="6"/>
      <c r="C13" s="14"/>
      <c r="E13" s="12" t="s">
        <v>26</v>
      </c>
      <c r="F13" s="13" t="str">
        <f>IMLN(C6)</f>
        <v>1.28247467873077+0.982793723247329i</v>
      </c>
    </row>
    <row r="14" spans="2:6" ht="16.2" customHeight="1" x14ac:dyDescent="0.2">
      <c r="B14" s="12" t="s">
        <v>17</v>
      </c>
      <c r="C14" s="13">
        <f>IMREAL(C6)</f>
        <v>2</v>
      </c>
      <c r="E14" s="12" t="s">
        <v>27</v>
      </c>
      <c r="F14" s="13" t="str">
        <f>IMLOG10(C6)</f>
        <v>0.556971676153418+0.426821890855467i</v>
      </c>
    </row>
    <row r="15" spans="2:6" ht="16.2" customHeight="1" x14ac:dyDescent="0.2">
      <c r="B15" s="12" t="s">
        <v>18</v>
      </c>
      <c r="C15" s="13">
        <f>IMAGINARY(C6)</f>
        <v>3</v>
      </c>
      <c r="E15" s="12" t="s">
        <v>28</v>
      </c>
      <c r="F15" s="13" t="str">
        <f>IMLOG2(C6)</f>
        <v>1.85021985907055+1.41787163074572i</v>
      </c>
    </row>
    <row r="16" spans="2:6" ht="16.2" customHeight="1" x14ac:dyDescent="0.2">
      <c r="B16" s="12" t="s">
        <v>24</v>
      </c>
      <c r="C16" s="4">
        <f>IMARGUMENT(C6)</f>
        <v>0.98279372324732905</v>
      </c>
    </row>
    <row r="17" spans="2:3" ht="16.2" customHeight="1" x14ac:dyDescent="0.2">
      <c r="B17" s="12" t="s">
        <v>25</v>
      </c>
      <c r="C17" s="4">
        <f>IMABS(C6)</f>
        <v>3.6055512754639896</v>
      </c>
    </row>
    <row r="18" spans="2:3" ht="16.2" customHeight="1" x14ac:dyDescent="0.2">
      <c r="B18" s="12" t="s">
        <v>19</v>
      </c>
      <c r="C18" s="13" t="str">
        <f>IMCONJUGATE(C6)</f>
        <v>2-3i</v>
      </c>
    </row>
  </sheetData>
  <mergeCells count="1">
    <mergeCell ref="B4:F4"/>
  </mergeCells>
  <phoneticPr fontId="1"/>
  <hyperlinks>
    <hyperlink ref="B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/>
  </sheetViews>
  <sheetFormatPr defaultRowHeight="13.2" x14ac:dyDescent="0.2"/>
  <cols>
    <col min="1" max="1" width="3.44140625" customWidth="1"/>
    <col min="3" max="3" width="24.88671875" customWidth="1"/>
    <col min="6" max="6" width="4.77734375" customWidth="1"/>
    <col min="7" max="7" width="4.21875" customWidth="1"/>
  </cols>
  <sheetData>
    <row r="1" spans="2:10" ht="24" customHeight="1" x14ac:dyDescent="0.2">
      <c r="B1" s="10" t="s">
        <v>8</v>
      </c>
    </row>
    <row r="2" spans="2:10" ht="16.8" customHeight="1" x14ac:dyDescent="0.2">
      <c r="B2" s="1"/>
      <c r="H2" s="9"/>
    </row>
    <row r="3" spans="2:10" ht="16.8" customHeight="1" x14ac:dyDescent="0.2">
      <c r="B3" s="31" t="s">
        <v>7</v>
      </c>
      <c r="C3" s="31"/>
      <c r="F3" s="11"/>
      <c r="G3" s="11"/>
      <c r="I3" s="11"/>
      <c r="J3" s="11"/>
    </row>
    <row r="4" spans="2:10" ht="16.8" customHeight="1" x14ac:dyDescent="0.2">
      <c r="B4" s="8" t="s">
        <v>0</v>
      </c>
      <c r="C4" s="4" t="str">
        <f>IMPRODUCT("i",PI())</f>
        <v>3.14159265358979i</v>
      </c>
      <c r="E4" s="2"/>
      <c r="F4" s="11"/>
      <c r="G4" s="11"/>
      <c r="I4" s="11"/>
      <c r="J4" s="11"/>
    </row>
    <row r="5" spans="2:10" ht="16.8" customHeight="1" x14ac:dyDescent="0.2">
      <c r="B5" s="8" t="s">
        <v>1</v>
      </c>
      <c r="C5" s="4" t="str">
        <f>IMEXP(C4)</f>
        <v>-1+3.2311393144413E-15i</v>
      </c>
      <c r="F5" s="11"/>
      <c r="G5" s="11"/>
      <c r="H5" s="11"/>
      <c r="I5" s="11"/>
      <c r="J5" s="11"/>
    </row>
    <row r="6" spans="2:10" ht="16.8" customHeight="1" x14ac:dyDescent="0.2">
      <c r="B6" s="6"/>
      <c r="C6" s="7"/>
      <c r="F6" s="2"/>
      <c r="G6" s="2"/>
      <c r="H6" s="2"/>
      <c r="I6" s="2"/>
    </row>
    <row r="7" spans="2:10" ht="16.8" customHeight="1" x14ac:dyDescent="0.2"/>
    <row r="8" spans="2:10" ht="16.8" customHeight="1" x14ac:dyDescent="0.2">
      <c r="B8" s="31" t="s">
        <v>9</v>
      </c>
      <c r="C8" s="31"/>
      <c r="D8" s="31"/>
      <c r="E8" s="31"/>
      <c r="F8" s="31"/>
    </row>
    <row r="9" spans="2:10" ht="16.8" customHeight="1" x14ac:dyDescent="0.2">
      <c r="B9" s="8" t="s">
        <v>2</v>
      </c>
      <c r="C9" s="8" t="s">
        <v>3</v>
      </c>
      <c r="D9" s="8" t="s">
        <v>4</v>
      </c>
      <c r="E9" s="8" t="s">
        <v>5</v>
      </c>
      <c r="F9" s="8" t="s">
        <v>3</v>
      </c>
    </row>
    <row r="10" spans="2:10" ht="16.8" customHeight="1" x14ac:dyDescent="0.2">
      <c r="B10" s="3">
        <v>0</v>
      </c>
      <c r="C10" s="4" t="str">
        <f>IMPOWER("i",B10)</f>
        <v>1</v>
      </c>
      <c r="D10" s="5">
        <f>ROUND(IMREAL(C10),3)</f>
        <v>1</v>
      </c>
      <c r="E10" s="5">
        <f>ROUND(IMAGINARY(C10),3)</f>
        <v>0</v>
      </c>
      <c r="F10" s="4" t="str">
        <f>COMPLEX(D10,E10)</f>
        <v>1</v>
      </c>
    </row>
    <row r="11" spans="2:10" ht="16.8" customHeight="1" x14ac:dyDescent="0.2">
      <c r="B11" s="3">
        <v>1</v>
      </c>
      <c r="C11" s="4" t="str">
        <f t="shared" ref="C11:C22" si="0">IMPOWER("i",B11)</f>
        <v>6.1257422745431E-17+i</v>
      </c>
      <c r="D11" s="5">
        <f t="shared" ref="D11:D22" si="1">ROUND(IMREAL(C11),3)</f>
        <v>0</v>
      </c>
      <c r="E11" s="5">
        <f t="shared" ref="E11:E22" si="2">ROUND(IMAGINARY(C11),3)</f>
        <v>1</v>
      </c>
      <c r="F11" s="4" t="str">
        <f t="shared" ref="F11:F22" si="3">COMPLEX(D11,E11)</f>
        <v>i</v>
      </c>
    </row>
    <row r="12" spans="2:10" ht="16.8" customHeight="1" x14ac:dyDescent="0.2">
      <c r="B12" s="3">
        <v>2</v>
      </c>
      <c r="C12" s="4" t="str">
        <f t="shared" si="0"/>
        <v>-1+1.22514845490862E-16i</v>
      </c>
      <c r="D12" s="5">
        <f t="shared" si="1"/>
        <v>-1</v>
      </c>
      <c r="E12" s="5">
        <f t="shared" si="2"/>
        <v>0</v>
      </c>
      <c r="F12" s="4" t="str">
        <f t="shared" si="3"/>
        <v>-1</v>
      </c>
    </row>
    <row r="13" spans="2:10" ht="16.8" customHeight="1" x14ac:dyDescent="0.2">
      <c r="B13" s="3">
        <v>3</v>
      </c>
      <c r="C13" s="4" t="str">
        <f t="shared" si="0"/>
        <v>-1.83772268236293E-16-i</v>
      </c>
      <c r="D13" s="5">
        <f t="shared" si="1"/>
        <v>0</v>
      </c>
      <c r="E13" s="5">
        <f t="shared" si="2"/>
        <v>-1</v>
      </c>
      <c r="F13" s="4" t="str">
        <f t="shared" si="3"/>
        <v>-i</v>
      </c>
    </row>
    <row r="14" spans="2:10" ht="16.8" customHeight="1" x14ac:dyDescent="0.2">
      <c r="B14" s="3">
        <v>4</v>
      </c>
      <c r="C14" s="4" t="str">
        <f t="shared" si="0"/>
        <v>1-2.45029690981724E-16i</v>
      </c>
      <c r="D14" s="5">
        <f t="shared" si="1"/>
        <v>1</v>
      </c>
      <c r="E14" s="5">
        <f t="shared" si="2"/>
        <v>0</v>
      </c>
      <c r="F14" s="4" t="str">
        <f t="shared" si="3"/>
        <v>1</v>
      </c>
    </row>
    <row r="15" spans="2:10" ht="16.8" customHeight="1" x14ac:dyDescent="0.2">
      <c r="B15" s="3">
        <v>5</v>
      </c>
      <c r="C15" s="4" t="str">
        <f t="shared" si="0"/>
        <v>3.06287113727155E-16+i</v>
      </c>
      <c r="D15" s="5">
        <f t="shared" si="1"/>
        <v>0</v>
      </c>
      <c r="E15" s="5">
        <f t="shared" si="2"/>
        <v>1</v>
      </c>
      <c r="F15" s="4" t="str">
        <f t="shared" si="3"/>
        <v>i</v>
      </c>
    </row>
    <row r="16" spans="2:10" ht="16.8" customHeight="1" x14ac:dyDescent="0.2">
      <c r="B16" s="3">
        <v>6</v>
      </c>
      <c r="C16" s="4" t="str">
        <f t="shared" si="0"/>
        <v>-1+3.67544536472586E-16i</v>
      </c>
      <c r="D16" s="5">
        <f t="shared" si="1"/>
        <v>-1</v>
      </c>
      <c r="E16" s="5">
        <f t="shared" si="2"/>
        <v>0</v>
      </c>
      <c r="F16" s="4" t="str">
        <f t="shared" si="3"/>
        <v>-1</v>
      </c>
    </row>
    <row r="17" spans="2:6" ht="16.8" customHeight="1" x14ac:dyDescent="0.2">
      <c r="B17" s="3">
        <v>7</v>
      </c>
      <c r="C17" s="4" t="str">
        <f t="shared" si="0"/>
        <v>-4.28801959218017E-16-i</v>
      </c>
      <c r="D17" s="5">
        <f t="shared" si="1"/>
        <v>0</v>
      </c>
      <c r="E17" s="5">
        <f t="shared" si="2"/>
        <v>-1</v>
      </c>
      <c r="F17" s="4" t="str">
        <f t="shared" si="3"/>
        <v>-i</v>
      </c>
    </row>
    <row r="18" spans="2:6" ht="16.8" customHeight="1" x14ac:dyDescent="0.2">
      <c r="B18" s="3">
        <v>8</v>
      </c>
      <c r="C18" s="4" t="str">
        <f t="shared" si="0"/>
        <v>1-4.90059381963448E-16i</v>
      </c>
      <c r="D18" s="5">
        <f t="shared" si="1"/>
        <v>1</v>
      </c>
      <c r="E18" s="5">
        <f t="shared" si="2"/>
        <v>0</v>
      </c>
      <c r="F18" s="4" t="str">
        <f t="shared" si="3"/>
        <v>1</v>
      </c>
    </row>
    <row r="19" spans="2:6" ht="16.8" customHeight="1" x14ac:dyDescent="0.2">
      <c r="B19" s="3">
        <v>9</v>
      </c>
      <c r="C19" s="4" t="str">
        <f t="shared" si="0"/>
        <v>5.51316804708879E-16+i</v>
      </c>
      <c r="D19" s="5">
        <f t="shared" si="1"/>
        <v>0</v>
      </c>
      <c r="E19" s="5">
        <f t="shared" si="2"/>
        <v>1</v>
      </c>
      <c r="F19" s="4" t="str">
        <f t="shared" si="3"/>
        <v>i</v>
      </c>
    </row>
    <row r="20" spans="2:6" ht="16.8" customHeight="1" x14ac:dyDescent="0.2">
      <c r="B20" s="3">
        <v>10</v>
      </c>
      <c r="C20" s="4" t="str">
        <f t="shared" si="0"/>
        <v>-1+6.1257422745431E-16i</v>
      </c>
      <c r="D20" s="5">
        <f t="shared" si="1"/>
        <v>-1</v>
      </c>
      <c r="E20" s="5">
        <f t="shared" si="2"/>
        <v>0</v>
      </c>
      <c r="F20" s="4" t="str">
        <f t="shared" si="3"/>
        <v>-1</v>
      </c>
    </row>
    <row r="21" spans="2:6" ht="16.8" customHeight="1" x14ac:dyDescent="0.2">
      <c r="B21" s="3">
        <v>11</v>
      </c>
      <c r="C21" s="4" t="str">
        <f t="shared" si="0"/>
        <v>-2.45018848959999E-15-i</v>
      </c>
      <c r="D21" s="5">
        <f t="shared" si="1"/>
        <v>0</v>
      </c>
      <c r="E21" s="5">
        <f t="shared" si="2"/>
        <v>-1</v>
      </c>
      <c r="F21" s="4" t="str">
        <f t="shared" si="3"/>
        <v>-i</v>
      </c>
    </row>
    <row r="22" spans="2:6" ht="16.8" customHeight="1" x14ac:dyDescent="0.2">
      <c r="B22" s="3">
        <v>12</v>
      </c>
      <c r="C22" s="4" t="str">
        <f t="shared" si="0"/>
        <v>1-7.35089072945172E-16i</v>
      </c>
      <c r="D22" s="5">
        <f t="shared" si="1"/>
        <v>1</v>
      </c>
      <c r="E22" s="5">
        <f t="shared" si="2"/>
        <v>0</v>
      </c>
      <c r="F22" s="4" t="str">
        <f t="shared" si="3"/>
        <v>1</v>
      </c>
    </row>
    <row r="23" spans="2:6" ht="16.8" customHeight="1" x14ac:dyDescent="0.2"/>
    <row r="24" spans="2:6" ht="16.8" customHeight="1" x14ac:dyDescent="0.2"/>
    <row r="25" spans="2:6" ht="16.8" customHeight="1" x14ac:dyDescent="0.2"/>
    <row r="26" spans="2:6" ht="16.8" customHeight="1" x14ac:dyDescent="0.2"/>
    <row r="27" spans="2:6" ht="16.8" customHeight="1" x14ac:dyDescent="0.2"/>
  </sheetData>
  <mergeCells count="2">
    <mergeCell ref="B3:C3"/>
    <mergeCell ref="B8:F8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workbookViewId="0"/>
  </sheetViews>
  <sheetFormatPr defaultRowHeight="16.2" customHeight="1" x14ac:dyDescent="0.2"/>
  <cols>
    <col min="1" max="1" width="3.77734375" customWidth="1"/>
    <col min="3" max="3" width="12.77734375" bestFit="1" customWidth="1"/>
    <col min="4" max="4" width="19.21875" customWidth="1"/>
    <col min="5" max="5" width="39.44140625" customWidth="1"/>
    <col min="6" max="6" width="39.44140625" bestFit="1" customWidth="1"/>
    <col min="7" max="7" width="14" bestFit="1" customWidth="1"/>
    <col min="8" max="8" width="13.88671875" bestFit="1" customWidth="1"/>
  </cols>
  <sheetData>
    <row r="2" spans="2:8" ht="16.2" customHeight="1" x14ac:dyDescent="0.2">
      <c r="B2" s="22" t="s">
        <v>44</v>
      </c>
    </row>
    <row r="4" spans="2:8" ht="16.2" customHeight="1" x14ac:dyDescent="0.2">
      <c r="B4" s="28" t="s">
        <v>49</v>
      </c>
      <c r="C4" s="28"/>
      <c r="D4" s="28"/>
      <c r="E4" s="28"/>
      <c r="F4" s="25"/>
    </row>
    <row r="6" spans="2:8" ht="16.2" customHeight="1" x14ac:dyDescent="0.2">
      <c r="B6" s="12" t="s">
        <v>39</v>
      </c>
      <c r="C6" s="20">
        <v>1</v>
      </c>
      <c r="D6" s="17" t="s">
        <v>50</v>
      </c>
    </row>
    <row r="8" spans="2:8" ht="16.2" customHeight="1" x14ac:dyDescent="0.2">
      <c r="B8" s="12" t="s">
        <v>36</v>
      </c>
      <c r="C8" s="12" t="s">
        <v>37</v>
      </c>
      <c r="D8" s="12" t="s">
        <v>38</v>
      </c>
      <c r="E8" s="12" t="s">
        <v>41</v>
      </c>
      <c r="F8" s="12" t="s">
        <v>40</v>
      </c>
      <c r="G8" s="12" t="s">
        <v>42</v>
      </c>
      <c r="H8" s="12" t="s">
        <v>43</v>
      </c>
    </row>
    <row r="9" spans="2:8" ht="16.2" customHeight="1" x14ac:dyDescent="0.2">
      <c r="B9" s="19">
        <v>0</v>
      </c>
      <c r="C9" s="19">
        <f>RADIANS(B9)</f>
        <v>0</v>
      </c>
      <c r="D9" s="21" t="str">
        <f>IMPRODUCT("i",C9)</f>
        <v>0</v>
      </c>
      <c r="E9" s="19" t="str">
        <f>IMEXP(D9)</f>
        <v>1</v>
      </c>
      <c r="F9" s="4" t="str">
        <f>IMPRODUCT($C$6,E9)</f>
        <v>1</v>
      </c>
      <c r="G9" s="19">
        <f>IMREAL(F9)</f>
        <v>1</v>
      </c>
      <c r="H9" s="19">
        <f>IMAGINARY(F9)</f>
        <v>0</v>
      </c>
    </row>
    <row r="10" spans="2:8" ht="16.2" customHeight="1" x14ac:dyDescent="0.2">
      <c r="B10" s="19">
        <v>15</v>
      </c>
      <c r="C10" s="19">
        <f t="shared" ref="C10:C33" si="0">RADIANS(B10)</f>
        <v>0.26179938779914941</v>
      </c>
      <c r="D10" s="21" t="str">
        <f t="shared" ref="D10:D33" si="1">IMPRODUCT("i",C10)</f>
        <v>0.261799387799149i</v>
      </c>
      <c r="E10" s="19" t="str">
        <f t="shared" ref="E10:E33" si="2">IMEXP(D10)</f>
        <v>0.965925826289068+0.25881904510252i</v>
      </c>
      <c r="F10" s="4" t="str">
        <f t="shared" ref="F10:F33" si="3">IMPRODUCT($C$6,E10)</f>
        <v>0.965925826289068+0.25881904510252i</v>
      </c>
      <c r="G10" s="19">
        <f t="shared" ref="G10:G33" si="4">IMREAL(F10)</f>
        <v>0.96592582628906798</v>
      </c>
      <c r="H10" s="19">
        <f t="shared" ref="H10:H33" si="5">IMAGINARY(F10)</f>
        <v>0.25881904510252002</v>
      </c>
    </row>
    <row r="11" spans="2:8" ht="16.2" customHeight="1" x14ac:dyDescent="0.2">
      <c r="B11" s="19">
        <v>30</v>
      </c>
      <c r="C11" s="19">
        <f t="shared" si="0"/>
        <v>0.52359877559829882</v>
      </c>
      <c r="D11" s="21" t="str">
        <f t="shared" si="1"/>
        <v>0.523598775598299i</v>
      </c>
      <c r="E11" s="19" t="str">
        <f t="shared" si="2"/>
        <v>0.866025403784439+0.5i</v>
      </c>
      <c r="F11" s="4" t="str">
        <f t="shared" si="3"/>
        <v>0.866025403784439+0.5i</v>
      </c>
      <c r="G11" s="19">
        <f t="shared" si="4"/>
        <v>0.86602540378443904</v>
      </c>
      <c r="H11" s="19">
        <f t="shared" si="5"/>
        <v>0.5</v>
      </c>
    </row>
    <row r="12" spans="2:8" ht="16.2" customHeight="1" x14ac:dyDescent="0.2">
      <c r="B12" s="19">
        <v>45</v>
      </c>
      <c r="C12" s="19">
        <f t="shared" si="0"/>
        <v>0.78539816339744828</v>
      </c>
      <c r="D12" s="21" t="str">
        <f t="shared" si="1"/>
        <v>0.785398163397448i</v>
      </c>
      <c r="E12" s="19" t="str">
        <f t="shared" si="2"/>
        <v>0.707106781186548+0.707106781186547i</v>
      </c>
      <c r="F12" s="4" t="str">
        <f t="shared" si="3"/>
        <v>0.707106781186548+0.707106781186547i</v>
      </c>
      <c r="G12" s="19">
        <f t="shared" si="4"/>
        <v>0.70710678118654802</v>
      </c>
      <c r="H12" s="19">
        <f t="shared" si="5"/>
        <v>0.70710678118654702</v>
      </c>
    </row>
    <row r="13" spans="2:8" ht="16.2" customHeight="1" x14ac:dyDescent="0.2">
      <c r="B13" s="19">
        <v>60</v>
      </c>
      <c r="C13" s="19">
        <f t="shared" si="0"/>
        <v>1.0471975511965976</v>
      </c>
      <c r="D13" s="21" t="str">
        <f t="shared" si="1"/>
        <v>1.0471975511966i</v>
      </c>
      <c r="E13" s="19" t="str">
        <f t="shared" si="2"/>
        <v>0.499999999999998+0.86602540378444i</v>
      </c>
      <c r="F13" s="4" t="str">
        <f t="shared" si="3"/>
        <v>0.499999999999998+0.86602540378444i</v>
      </c>
      <c r="G13" s="19">
        <f t="shared" si="4"/>
        <v>0.499999999999998</v>
      </c>
      <c r="H13" s="19">
        <f t="shared" si="5"/>
        <v>0.86602540378444004</v>
      </c>
    </row>
    <row r="14" spans="2:8" ht="16.2" customHeight="1" x14ac:dyDescent="0.2">
      <c r="B14" s="19">
        <v>75</v>
      </c>
      <c r="C14" s="19">
        <f t="shared" si="0"/>
        <v>1.3089969389957472</v>
      </c>
      <c r="D14" s="21" t="str">
        <f t="shared" si="1"/>
        <v>1.30899693899575i</v>
      </c>
      <c r="E14" s="19" t="str">
        <f t="shared" si="2"/>
        <v>0.258819045102518+0.965925826289069i</v>
      </c>
      <c r="F14" s="4" t="str">
        <f t="shared" si="3"/>
        <v>0.258819045102518+0.965925826289069i</v>
      </c>
      <c r="G14" s="19">
        <f t="shared" si="4"/>
        <v>0.25881904510251802</v>
      </c>
      <c r="H14" s="19">
        <f t="shared" si="5"/>
        <v>0.96592582628906898</v>
      </c>
    </row>
    <row r="15" spans="2:8" ht="16.2" customHeight="1" x14ac:dyDescent="0.2">
      <c r="B15" s="19">
        <v>90</v>
      </c>
      <c r="C15" s="19">
        <f t="shared" si="0"/>
        <v>1.5707963267948966</v>
      </c>
      <c r="D15" s="21" t="str">
        <f t="shared" si="1"/>
        <v>1.5707963267949i</v>
      </c>
      <c r="E15" s="19" t="str">
        <f t="shared" si="2"/>
        <v>-3.49145625605507E-15+i</v>
      </c>
      <c r="F15" s="4" t="str">
        <f t="shared" si="3"/>
        <v>-3.49145625605507E-15+i</v>
      </c>
      <c r="G15" s="19">
        <f t="shared" si="4"/>
        <v>-3.4914562560550699E-15</v>
      </c>
      <c r="H15" s="19">
        <f t="shared" si="5"/>
        <v>1</v>
      </c>
    </row>
    <row r="16" spans="2:8" ht="16.2" customHeight="1" x14ac:dyDescent="0.2">
      <c r="B16" s="19">
        <v>105</v>
      </c>
      <c r="C16" s="19">
        <f t="shared" si="0"/>
        <v>1.8325957145940461</v>
      </c>
      <c r="D16" s="21" t="str">
        <f t="shared" si="1"/>
        <v>1.83259571459405i</v>
      </c>
      <c r="E16" s="19" t="str">
        <f t="shared" si="2"/>
        <v>-0.258819045102524+0.965925826289067i</v>
      </c>
      <c r="F16" s="4" t="str">
        <f t="shared" si="3"/>
        <v>-0.258819045102524+0.965925826289067i</v>
      </c>
      <c r="G16" s="19">
        <f t="shared" si="4"/>
        <v>-0.25881904510252401</v>
      </c>
      <c r="H16" s="19">
        <f t="shared" si="5"/>
        <v>0.96592582628906698</v>
      </c>
    </row>
    <row r="17" spans="2:8" ht="16.2" customHeight="1" x14ac:dyDescent="0.2">
      <c r="B17" s="19">
        <v>120</v>
      </c>
      <c r="C17" s="19">
        <f t="shared" si="0"/>
        <v>2.0943951023931953</v>
      </c>
      <c r="D17" s="21" t="str">
        <f t="shared" si="1"/>
        <v>2.0943951023932i</v>
      </c>
      <c r="E17" s="19" t="str">
        <f t="shared" si="2"/>
        <v>-0.500000000000004+0.866025403784436i</v>
      </c>
      <c r="F17" s="4" t="str">
        <f t="shared" si="3"/>
        <v>-0.500000000000004+0.866025403784436i</v>
      </c>
      <c r="G17" s="19">
        <f t="shared" si="4"/>
        <v>-0.500000000000004</v>
      </c>
      <c r="H17" s="19">
        <f t="shared" si="5"/>
        <v>0.86602540378443604</v>
      </c>
    </row>
    <row r="18" spans="2:8" ht="16.2" customHeight="1" x14ac:dyDescent="0.2">
      <c r="B18" s="19">
        <v>135</v>
      </c>
      <c r="C18" s="19">
        <f t="shared" si="0"/>
        <v>2.3561944901923448</v>
      </c>
      <c r="D18" s="21" t="str">
        <f t="shared" si="1"/>
        <v>2.35619449019234i</v>
      </c>
      <c r="E18" s="19" t="str">
        <f t="shared" si="2"/>
        <v>-0.707106781186544+0.707106781186551i</v>
      </c>
      <c r="F18" s="4" t="str">
        <f t="shared" si="3"/>
        <v>-0.707106781186544+0.707106781186551i</v>
      </c>
      <c r="G18" s="19">
        <f t="shared" si="4"/>
        <v>-0.70710678118654402</v>
      </c>
      <c r="H18" s="19">
        <f t="shared" si="5"/>
        <v>0.70710678118655101</v>
      </c>
    </row>
    <row r="19" spans="2:8" ht="16.2" customHeight="1" x14ac:dyDescent="0.2">
      <c r="B19" s="19">
        <v>150</v>
      </c>
      <c r="C19" s="19">
        <f t="shared" si="0"/>
        <v>2.6179938779914944</v>
      </c>
      <c r="D19" s="21" t="str">
        <f t="shared" si="1"/>
        <v>2.61799387799149i</v>
      </c>
      <c r="E19" s="19" t="str">
        <f t="shared" si="2"/>
        <v>-0.866025403784436+0.500000000000004i</v>
      </c>
      <c r="F19" s="4" t="str">
        <f t="shared" si="3"/>
        <v>-0.866025403784436+0.500000000000004i</v>
      </c>
      <c r="G19" s="19">
        <f t="shared" si="4"/>
        <v>-0.86602540378443604</v>
      </c>
      <c r="H19" s="19">
        <f t="shared" si="5"/>
        <v>0.500000000000004</v>
      </c>
    </row>
    <row r="20" spans="2:8" ht="16.2" customHeight="1" x14ac:dyDescent="0.2">
      <c r="B20" s="19">
        <v>165</v>
      </c>
      <c r="C20" s="19">
        <f t="shared" si="0"/>
        <v>2.8797932657906435</v>
      </c>
      <c r="D20" s="21" t="str">
        <f t="shared" si="1"/>
        <v>2.87979326579064i</v>
      </c>
      <c r="E20" s="19" t="str">
        <f t="shared" si="2"/>
        <v>-0.965925826289067+0.258819045102524i</v>
      </c>
      <c r="F20" s="4" t="str">
        <f t="shared" si="3"/>
        <v>-0.965925826289067+0.258819045102524i</v>
      </c>
      <c r="G20" s="19">
        <f t="shared" si="4"/>
        <v>-0.96592582628906698</v>
      </c>
      <c r="H20" s="19">
        <f t="shared" si="5"/>
        <v>0.25881904510252401</v>
      </c>
    </row>
    <row r="21" spans="2:8" ht="16.2" customHeight="1" x14ac:dyDescent="0.2">
      <c r="B21" s="19">
        <v>180</v>
      </c>
      <c r="C21" s="19">
        <f t="shared" si="0"/>
        <v>3.1415926535897931</v>
      </c>
      <c r="D21" s="21" t="str">
        <f t="shared" si="1"/>
        <v>3.14159265358979i</v>
      </c>
      <c r="E21" s="19" t="str">
        <f t="shared" si="2"/>
        <v>-1+3.2311393144413E-15i</v>
      </c>
      <c r="F21" s="4" t="str">
        <f t="shared" si="3"/>
        <v>-1+3.2311393144413E-15i</v>
      </c>
      <c r="G21" s="19">
        <f t="shared" si="4"/>
        <v>-1</v>
      </c>
      <c r="H21" s="19">
        <f t="shared" si="5"/>
        <v>3.2311393144412999E-15</v>
      </c>
    </row>
    <row r="22" spans="2:8" ht="16.2" customHeight="1" x14ac:dyDescent="0.2">
      <c r="B22" s="19">
        <v>195</v>
      </c>
      <c r="C22" s="19">
        <f t="shared" si="0"/>
        <v>3.4033920413889427</v>
      </c>
      <c r="D22" s="21" t="str">
        <f t="shared" si="1"/>
        <v>3.40339204138894i</v>
      </c>
      <c r="E22" s="19" t="str">
        <f t="shared" si="2"/>
        <v>-0.965925826289069-0.258819045102518i</v>
      </c>
      <c r="F22" s="4" t="str">
        <f t="shared" si="3"/>
        <v>-0.965925826289069-0.258819045102518i</v>
      </c>
      <c r="G22" s="19">
        <f t="shared" si="4"/>
        <v>-0.96592582628906898</v>
      </c>
      <c r="H22" s="19">
        <f t="shared" si="5"/>
        <v>-0.25881904510251802</v>
      </c>
    </row>
    <row r="23" spans="2:8" ht="16.2" customHeight="1" x14ac:dyDescent="0.2">
      <c r="B23" s="19">
        <v>210</v>
      </c>
      <c r="C23" s="19">
        <f t="shared" si="0"/>
        <v>3.6651914291880923</v>
      </c>
      <c r="D23" s="21" t="str">
        <f t="shared" si="1"/>
        <v>3.66519142918809i</v>
      </c>
      <c r="E23" s="19" t="str">
        <f t="shared" si="2"/>
        <v>-0.86602540378444-0.499999999999998i</v>
      </c>
      <c r="F23" s="4" t="str">
        <f t="shared" si="3"/>
        <v>-0.86602540378444-0.499999999999998i</v>
      </c>
      <c r="G23" s="19">
        <f t="shared" si="4"/>
        <v>-0.86602540378444004</v>
      </c>
      <c r="H23" s="19">
        <f t="shared" si="5"/>
        <v>-0.499999999999998</v>
      </c>
    </row>
    <row r="24" spans="2:8" ht="16.2" customHeight="1" x14ac:dyDescent="0.2">
      <c r="B24" s="19">
        <v>225</v>
      </c>
      <c r="C24" s="19">
        <f t="shared" si="0"/>
        <v>3.9269908169872414</v>
      </c>
      <c r="D24" s="21" t="str">
        <f t="shared" si="1"/>
        <v>3.92699081698724i</v>
      </c>
      <c r="E24" s="19" t="str">
        <f t="shared" si="2"/>
        <v>-0.707106781186549-0.707106781186546i</v>
      </c>
      <c r="F24" s="4" t="str">
        <f t="shared" si="3"/>
        <v>-0.707106781186549-0.707106781186546i</v>
      </c>
      <c r="G24" s="19">
        <f t="shared" si="4"/>
        <v>-0.70710678118654902</v>
      </c>
      <c r="H24" s="19">
        <f t="shared" si="5"/>
        <v>-0.70710678118654602</v>
      </c>
    </row>
    <row r="25" spans="2:8" ht="16.2" customHeight="1" x14ac:dyDescent="0.2">
      <c r="B25" s="19">
        <v>240</v>
      </c>
      <c r="C25" s="19">
        <f t="shared" si="0"/>
        <v>4.1887902047863905</v>
      </c>
      <c r="D25" s="21" t="str">
        <f t="shared" si="1"/>
        <v>4.18879020478639i</v>
      </c>
      <c r="E25" s="19" t="str">
        <f t="shared" si="2"/>
        <v>-0.500000000000001-0.866025403784438i</v>
      </c>
      <c r="F25" s="4" t="str">
        <f t="shared" si="3"/>
        <v>-0.500000000000001-0.866025403784438i</v>
      </c>
      <c r="G25" s="19">
        <f t="shared" si="4"/>
        <v>-0.500000000000001</v>
      </c>
      <c r="H25" s="19">
        <f t="shared" si="5"/>
        <v>-0.86602540378443804</v>
      </c>
    </row>
    <row r="26" spans="2:8" ht="16.2" customHeight="1" x14ac:dyDescent="0.2">
      <c r="B26" s="19">
        <v>255</v>
      </c>
      <c r="C26" s="19">
        <f t="shared" si="0"/>
        <v>4.4505895925855405</v>
      </c>
      <c r="D26" s="21" t="str">
        <f t="shared" si="1"/>
        <v>4.45058959258554i</v>
      </c>
      <c r="E26" s="19" t="str">
        <f t="shared" si="2"/>
        <v>-0.258819045102522-0.965925826289068i</v>
      </c>
      <c r="F26" s="4" t="str">
        <f t="shared" si="3"/>
        <v>-0.258819045102522-0.965925826289068i</v>
      </c>
      <c r="G26" s="19">
        <f t="shared" si="4"/>
        <v>-0.25881904510252202</v>
      </c>
      <c r="H26" s="19">
        <f t="shared" si="5"/>
        <v>-0.96592582628906798</v>
      </c>
    </row>
    <row r="27" spans="2:8" ht="16.2" customHeight="1" x14ac:dyDescent="0.2">
      <c r="B27" s="19">
        <v>270</v>
      </c>
      <c r="C27" s="19">
        <f t="shared" si="0"/>
        <v>4.7123889803846897</v>
      </c>
      <c r="D27" s="21" t="str">
        <f t="shared" si="1"/>
        <v>4.71238898038469i</v>
      </c>
      <c r="E27" s="19" t="str">
        <f t="shared" si="2"/>
        <v>-1.83772268236293E-16-i</v>
      </c>
      <c r="F27" s="4" t="str">
        <f t="shared" si="3"/>
        <v>-1.83772268236293E-16-i</v>
      </c>
      <c r="G27" s="19">
        <f t="shared" si="4"/>
        <v>-1.83772268236293E-16</v>
      </c>
      <c r="H27" s="19">
        <f t="shared" si="5"/>
        <v>-1</v>
      </c>
    </row>
    <row r="28" spans="2:8" ht="16.2" customHeight="1" x14ac:dyDescent="0.2">
      <c r="B28" s="19">
        <v>285</v>
      </c>
      <c r="C28" s="19">
        <f t="shared" si="0"/>
        <v>4.9741883681838388</v>
      </c>
      <c r="D28" s="21" t="str">
        <f t="shared" si="1"/>
        <v>4.97418836818384i</v>
      </c>
      <c r="E28" s="19" t="str">
        <f t="shared" si="2"/>
        <v>0.258819045102521-0.965925826289068i</v>
      </c>
      <c r="F28" s="4" t="str">
        <f t="shared" si="3"/>
        <v>0.258819045102521-0.965925826289068i</v>
      </c>
      <c r="G28" s="19">
        <f t="shared" si="4"/>
        <v>0.25881904510252102</v>
      </c>
      <c r="H28" s="19">
        <f t="shared" si="5"/>
        <v>-0.96592582628906798</v>
      </c>
    </row>
    <row r="29" spans="2:8" ht="16.2" customHeight="1" x14ac:dyDescent="0.2">
      <c r="B29" s="19">
        <v>300</v>
      </c>
      <c r="C29" s="19">
        <f t="shared" si="0"/>
        <v>5.2359877559829888</v>
      </c>
      <c r="D29" s="21" t="str">
        <f t="shared" si="1"/>
        <v>5.23598775598299i</v>
      </c>
      <c r="E29" s="19" t="str">
        <f t="shared" si="2"/>
        <v>0.500000000000001-0.866025403784438i</v>
      </c>
      <c r="F29" s="4" t="str">
        <f t="shared" si="3"/>
        <v>0.500000000000001-0.866025403784438i</v>
      </c>
      <c r="G29" s="19">
        <f t="shared" si="4"/>
        <v>0.500000000000001</v>
      </c>
      <c r="H29" s="19">
        <f t="shared" si="5"/>
        <v>-0.86602540378443804</v>
      </c>
    </row>
    <row r="30" spans="2:8" ht="16.2" customHeight="1" x14ac:dyDescent="0.2">
      <c r="B30" s="19">
        <v>315</v>
      </c>
      <c r="C30" s="19">
        <f t="shared" si="0"/>
        <v>5.497787143782138</v>
      </c>
      <c r="D30" s="21" t="str">
        <f t="shared" si="1"/>
        <v>5.49778714378214i</v>
      </c>
      <c r="E30" s="19" t="str">
        <f t="shared" si="2"/>
        <v>0.707106781186549-0.707106781186546i</v>
      </c>
      <c r="F30" s="4" t="str">
        <f t="shared" si="3"/>
        <v>0.707106781186549-0.707106781186546i</v>
      </c>
      <c r="G30" s="19">
        <f t="shared" si="4"/>
        <v>0.70710678118654902</v>
      </c>
      <c r="H30" s="19">
        <f t="shared" si="5"/>
        <v>-0.70710678118654602</v>
      </c>
    </row>
    <row r="31" spans="2:8" ht="16.2" customHeight="1" x14ac:dyDescent="0.2">
      <c r="B31" s="19">
        <v>330</v>
      </c>
      <c r="C31" s="19">
        <f t="shared" si="0"/>
        <v>5.7595865315812871</v>
      </c>
      <c r="D31" s="21" t="str">
        <f t="shared" si="1"/>
        <v>5.75958653158129i</v>
      </c>
      <c r="E31" s="19" t="str">
        <f t="shared" si="2"/>
        <v>0.86602540378444-0.499999999999998i</v>
      </c>
      <c r="F31" s="4" t="str">
        <f t="shared" si="3"/>
        <v>0.86602540378444-0.499999999999998i</v>
      </c>
      <c r="G31" s="19">
        <f t="shared" si="4"/>
        <v>0.86602540378444004</v>
      </c>
      <c r="H31" s="19">
        <f t="shared" si="5"/>
        <v>-0.499999999999998</v>
      </c>
    </row>
    <row r="32" spans="2:8" ht="16.2" customHeight="1" x14ac:dyDescent="0.2">
      <c r="B32" s="19">
        <v>345</v>
      </c>
      <c r="C32" s="19">
        <f t="shared" si="0"/>
        <v>6.0213859193804371</v>
      </c>
      <c r="D32" s="21" t="str">
        <f t="shared" si="1"/>
        <v>6.02138591938044i</v>
      </c>
      <c r="E32" s="19" t="str">
        <f t="shared" si="2"/>
        <v>0.965925826289069-0.258819045102518i</v>
      </c>
      <c r="F32" s="4" t="str">
        <f t="shared" si="3"/>
        <v>0.965925826289069-0.258819045102518i</v>
      </c>
      <c r="G32" s="19">
        <f t="shared" si="4"/>
        <v>0.96592582628906898</v>
      </c>
      <c r="H32" s="19">
        <f t="shared" si="5"/>
        <v>-0.25881904510251802</v>
      </c>
    </row>
    <row r="33" spans="2:8" ht="16.2" customHeight="1" x14ac:dyDescent="0.2">
      <c r="B33" s="19">
        <v>360</v>
      </c>
      <c r="C33" s="19">
        <f t="shared" si="0"/>
        <v>6.2831853071795862</v>
      </c>
      <c r="D33" s="21" t="str">
        <f t="shared" si="1"/>
        <v>6.28318530717959i</v>
      </c>
      <c r="E33" s="19" t="str">
        <f t="shared" si="2"/>
        <v>1+3.30768398781878E-15i</v>
      </c>
      <c r="F33" s="4" t="str">
        <f t="shared" si="3"/>
        <v>1+3.30768398781878E-15i</v>
      </c>
      <c r="G33" s="19">
        <f t="shared" si="4"/>
        <v>1</v>
      </c>
      <c r="H33" s="19">
        <f t="shared" si="5"/>
        <v>3.3076839878187801E-15</v>
      </c>
    </row>
  </sheetData>
  <mergeCells count="1">
    <mergeCell ref="B4:E4"/>
  </mergeCells>
  <phoneticPr fontId="1"/>
  <hyperlinks>
    <hyperlink ref="B4" r:id="rId1" display="&gt;&gt; Excel VBA 数学教室 (Web サイト)"/>
    <hyperlink ref="B4:D4" r:id="rId2" display="&gt;&gt; Excel 複素数の計算に使用する関数の詳細については、こちらの記事を参照してください。"/>
    <hyperlink ref="B4:E4" r:id="rId3" display="&gt;&gt; 複素数の計算に使用する関数の詳細については、こちらの記事を参照してください。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"/>
  <sheetViews>
    <sheetView workbookViewId="0"/>
  </sheetViews>
  <sheetFormatPr defaultRowHeight="16.2" customHeight="1" x14ac:dyDescent="0.2"/>
  <cols>
    <col min="1" max="1" width="3.88671875" customWidth="1"/>
    <col min="2" max="2" width="8.88671875" customWidth="1"/>
    <col min="3" max="3" width="12.77734375" bestFit="1" customWidth="1"/>
    <col min="4" max="4" width="19.21875" hidden="1" customWidth="1"/>
    <col min="5" max="5" width="39.44140625" hidden="1" customWidth="1"/>
    <col min="6" max="6" width="39.44140625" bestFit="1" customWidth="1"/>
    <col min="7" max="7" width="14" bestFit="1" customWidth="1"/>
    <col min="8" max="8" width="13.88671875" bestFit="1" customWidth="1"/>
  </cols>
  <sheetData>
    <row r="2" spans="2:8" ht="16.2" customHeight="1" x14ac:dyDescent="0.3">
      <c r="B2" s="32" t="s">
        <v>45</v>
      </c>
      <c r="C2" s="32"/>
    </row>
    <row r="3" spans="2:8" ht="16.2" customHeight="1" x14ac:dyDescent="0.3">
      <c r="B3" s="24"/>
      <c r="C3" s="24"/>
    </row>
    <row r="4" spans="2:8" ht="16.2" customHeight="1" x14ac:dyDescent="0.2">
      <c r="B4" s="28" t="s">
        <v>49</v>
      </c>
      <c r="C4" s="28"/>
      <c r="D4" s="28"/>
      <c r="E4" s="28"/>
      <c r="F4" s="28"/>
      <c r="G4" s="28"/>
    </row>
    <row r="6" spans="2:8" ht="16.2" customHeight="1" x14ac:dyDescent="0.2">
      <c r="B6" s="12" t="s">
        <v>36</v>
      </c>
      <c r="C6" s="12" t="s">
        <v>37</v>
      </c>
      <c r="D6" s="12" t="s">
        <v>38</v>
      </c>
      <c r="E6" s="12" t="s">
        <v>41</v>
      </c>
      <c r="F6" s="12" t="s">
        <v>46</v>
      </c>
      <c r="G6" s="12" t="s">
        <v>42</v>
      </c>
      <c r="H6" s="12" t="s">
        <v>43</v>
      </c>
    </row>
    <row r="7" spans="2:8" ht="16.2" customHeight="1" x14ac:dyDescent="0.2">
      <c r="B7" s="19">
        <v>0</v>
      </c>
      <c r="C7" s="19">
        <f>RADIANS(B7)</f>
        <v>0</v>
      </c>
      <c r="D7" s="21" t="str">
        <f>IMPRODUCT("i",C7)</f>
        <v>0</v>
      </c>
      <c r="E7" s="19" t="str">
        <f>IMEXP(D7)</f>
        <v>1</v>
      </c>
      <c r="F7" s="4" t="str">
        <f>IMPRODUCT(C7,E7)</f>
        <v>0</v>
      </c>
      <c r="G7" s="19">
        <f>IMREAL(F7)</f>
        <v>0</v>
      </c>
      <c r="H7" s="19">
        <f>IMAGINARY(F7)</f>
        <v>0</v>
      </c>
    </row>
    <row r="8" spans="2:8" ht="16.2" customHeight="1" x14ac:dyDescent="0.2">
      <c r="B8" s="19">
        <v>15</v>
      </c>
      <c r="C8" s="19">
        <f t="shared" ref="C8:C31" si="0">RADIANS(B8)</f>
        <v>0.26179938779914941</v>
      </c>
      <c r="D8" s="21" t="str">
        <f t="shared" ref="D8:D31" si="1">IMPRODUCT("i",C8)</f>
        <v>0.261799387799149i</v>
      </c>
      <c r="E8" s="19" t="str">
        <f t="shared" ref="E8:E31" si="2">IMEXP(D8)</f>
        <v>0.965925826289068+0.25881904510252i</v>
      </c>
      <c r="F8" s="4" t="str">
        <f t="shared" ref="F8:F31" si="3">IMPRODUCT(C8,E8)</f>
        <v>0.252878789981866+0.0677586675586002i</v>
      </c>
      <c r="G8" s="19">
        <f t="shared" ref="G8:G55" si="4">IMREAL(F8)</f>
        <v>0.25287878998186603</v>
      </c>
      <c r="H8" s="19">
        <f t="shared" ref="H8:H31" si="5">IMAGINARY(F8)</f>
        <v>6.7758667558600202E-2</v>
      </c>
    </row>
    <row r="9" spans="2:8" ht="16.2" customHeight="1" x14ac:dyDescent="0.2">
      <c r="B9" s="19">
        <v>30</v>
      </c>
      <c r="C9" s="19">
        <f t="shared" si="0"/>
        <v>0.52359877559829882</v>
      </c>
      <c r="D9" s="21" t="str">
        <f t="shared" si="1"/>
        <v>0.523598775598299i</v>
      </c>
      <c r="E9" s="19" t="str">
        <f t="shared" si="2"/>
        <v>0.866025403784439+0.5i</v>
      </c>
      <c r="F9" s="4" t="str">
        <f t="shared" si="3"/>
        <v>0.453449841058555+0.261799387799149i</v>
      </c>
      <c r="G9" s="19">
        <f t="shared" si="4"/>
        <v>0.45344984105855501</v>
      </c>
      <c r="H9" s="19">
        <f t="shared" si="5"/>
        <v>0.26179938779914902</v>
      </c>
    </row>
    <row r="10" spans="2:8" ht="16.2" customHeight="1" x14ac:dyDescent="0.2">
      <c r="B10" s="19">
        <v>45</v>
      </c>
      <c r="C10" s="19">
        <f t="shared" si="0"/>
        <v>0.78539816339744828</v>
      </c>
      <c r="D10" s="21" t="str">
        <f t="shared" si="1"/>
        <v>0.785398163397448i</v>
      </c>
      <c r="E10" s="19" t="str">
        <f t="shared" si="2"/>
        <v>0.707106781186548+0.707106781186547i</v>
      </c>
      <c r="F10" s="4" t="str">
        <f t="shared" si="3"/>
        <v>0.555360367269796+0.555360367269795i</v>
      </c>
      <c r="G10" s="19">
        <f t="shared" si="4"/>
        <v>0.55536036726979598</v>
      </c>
      <c r="H10" s="19">
        <f t="shared" si="5"/>
        <v>0.55536036726979499</v>
      </c>
    </row>
    <row r="11" spans="2:8" ht="16.2" customHeight="1" x14ac:dyDescent="0.2">
      <c r="B11" s="19">
        <v>60</v>
      </c>
      <c r="C11" s="19">
        <f t="shared" si="0"/>
        <v>1.0471975511965976</v>
      </c>
      <c r="D11" s="21" t="str">
        <f t="shared" si="1"/>
        <v>1.0471975511966i</v>
      </c>
      <c r="E11" s="19" t="str">
        <f t="shared" si="2"/>
        <v>0.499999999999998+0.86602540378444i</v>
      </c>
      <c r="F11" s="4" t="str">
        <f t="shared" si="3"/>
        <v>0.523598775598297+0.90689968211711i</v>
      </c>
      <c r="G11" s="19">
        <f t="shared" si="4"/>
        <v>0.52359877559829704</v>
      </c>
      <c r="H11" s="19">
        <f t="shared" si="5"/>
        <v>0.90689968211711003</v>
      </c>
    </row>
    <row r="12" spans="2:8" ht="16.2" customHeight="1" x14ac:dyDescent="0.2">
      <c r="B12" s="19">
        <v>75</v>
      </c>
      <c r="C12" s="19">
        <f t="shared" si="0"/>
        <v>1.3089969389957472</v>
      </c>
      <c r="D12" s="21" t="str">
        <f t="shared" si="1"/>
        <v>1.30899693899575i</v>
      </c>
      <c r="E12" s="19" t="str">
        <f t="shared" si="2"/>
        <v>0.258819045102518+0.965925826289069i</v>
      </c>
      <c r="F12" s="4" t="str">
        <f t="shared" si="3"/>
        <v>0.338793337792998+1.26439394990933i</v>
      </c>
      <c r="G12" s="19">
        <f t="shared" si="4"/>
        <v>0.33879333779299797</v>
      </c>
      <c r="H12" s="19">
        <f t="shared" si="5"/>
        <v>1.26439394990933</v>
      </c>
    </row>
    <row r="13" spans="2:8" ht="16.2" customHeight="1" x14ac:dyDescent="0.2">
      <c r="B13" s="19">
        <v>90</v>
      </c>
      <c r="C13" s="19">
        <f t="shared" si="0"/>
        <v>1.5707963267948966</v>
      </c>
      <c r="D13" s="21" t="str">
        <f t="shared" si="1"/>
        <v>1.5707963267949i</v>
      </c>
      <c r="E13" s="19" t="str">
        <f t="shared" si="2"/>
        <v>-3.49145625605507E-15+i</v>
      </c>
      <c r="F13" s="4" t="str">
        <f t="shared" si="3"/>
        <v>-5.48436666217637E-15+1.5707963267949i</v>
      </c>
      <c r="G13" s="19">
        <f t="shared" si="4"/>
        <v>-5.4843666621763696E-15</v>
      </c>
      <c r="H13" s="19">
        <f t="shared" si="5"/>
        <v>1.5707963267949001</v>
      </c>
    </row>
    <row r="14" spans="2:8" ht="16.2" customHeight="1" x14ac:dyDescent="0.2">
      <c r="B14" s="19">
        <v>105</v>
      </c>
      <c r="C14" s="19">
        <f t="shared" si="0"/>
        <v>1.8325957145940461</v>
      </c>
      <c r="D14" s="21" t="str">
        <f t="shared" si="1"/>
        <v>1.83259571459405i</v>
      </c>
      <c r="E14" s="19" t="str">
        <f t="shared" si="2"/>
        <v>-0.258819045102524+0.965925826289067i</v>
      </c>
      <c r="F14" s="4" t="str">
        <f t="shared" si="3"/>
        <v>-0.474310672910209+1.77015152987306i</v>
      </c>
      <c r="G14" s="19">
        <f t="shared" si="4"/>
        <v>-0.47431067291020901</v>
      </c>
      <c r="H14" s="19">
        <f t="shared" si="5"/>
        <v>1.7701515298730599</v>
      </c>
    </row>
    <row r="15" spans="2:8" ht="16.2" customHeight="1" x14ac:dyDescent="0.2">
      <c r="B15" s="19">
        <v>120</v>
      </c>
      <c r="C15" s="19">
        <f t="shared" si="0"/>
        <v>2.0943951023931953</v>
      </c>
      <c r="D15" s="21" t="str">
        <f t="shared" si="1"/>
        <v>2.0943951023932i</v>
      </c>
      <c r="E15" s="19" t="str">
        <f t="shared" si="2"/>
        <v>-0.500000000000004+0.866025403784436i</v>
      </c>
      <c r="F15" s="4" t="str">
        <f t="shared" si="3"/>
        <v>-1.04719755119661+1.81379936423421i</v>
      </c>
      <c r="G15" s="19">
        <f t="shared" si="4"/>
        <v>-1.0471975511966101</v>
      </c>
      <c r="H15" s="19">
        <f t="shared" si="5"/>
        <v>1.8137993642342101</v>
      </c>
    </row>
    <row r="16" spans="2:8" ht="16.2" customHeight="1" x14ac:dyDescent="0.2">
      <c r="B16" s="19">
        <v>135</v>
      </c>
      <c r="C16" s="19">
        <f t="shared" si="0"/>
        <v>2.3561944901923448</v>
      </c>
      <c r="D16" s="21" t="str">
        <f t="shared" si="1"/>
        <v>2.35619449019234i</v>
      </c>
      <c r="E16" s="19" t="str">
        <f t="shared" si="2"/>
        <v>-0.707106781186544+0.707106781186551i</v>
      </c>
      <c r="F16" s="4" t="str">
        <f t="shared" si="3"/>
        <v>-1.66608110180938+1.6660811018094i</v>
      </c>
      <c r="G16" s="19">
        <f t="shared" si="4"/>
        <v>-1.66608110180938</v>
      </c>
      <c r="H16" s="19">
        <f t="shared" si="5"/>
        <v>1.6660811018093999</v>
      </c>
    </row>
    <row r="17" spans="2:8" ht="16.2" customHeight="1" x14ac:dyDescent="0.2">
      <c r="B17" s="19">
        <v>150</v>
      </c>
      <c r="C17" s="19">
        <f t="shared" si="0"/>
        <v>2.6179938779914944</v>
      </c>
      <c r="D17" s="21" t="str">
        <f t="shared" si="1"/>
        <v>2.61799387799149i</v>
      </c>
      <c r="E17" s="19" t="str">
        <f t="shared" si="2"/>
        <v>-0.866025403784436+0.500000000000004i</v>
      </c>
      <c r="F17" s="4" t="str">
        <f t="shared" si="3"/>
        <v>-2.26724920529277+1.30899693899576i</v>
      </c>
      <c r="G17" s="19">
        <f t="shared" si="4"/>
        <v>-2.26724920529277</v>
      </c>
      <c r="H17" s="19">
        <f t="shared" si="5"/>
        <v>1.3089969389957601</v>
      </c>
    </row>
    <row r="18" spans="2:8" ht="16.2" customHeight="1" x14ac:dyDescent="0.2">
      <c r="B18" s="19">
        <v>165</v>
      </c>
      <c r="C18" s="19">
        <f t="shared" si="0"/>
        <v>2.8797932657906435</v>
      </c>
      <c r="D18" s="21" t="str">
        <f t="shared" si="1"/>
        <v>2.87979326579064i</v>
      </c>
      <c r="E18" s="19" t="str">
        <f t="shared" si="2"/>
        <v>-0.965925826289067+0.258819045102524i</v>
      </c>
      <c r="F18" s="4" t="str">
        <f t="shared" si="3"/>
        <v>-2.78166668980052+0.745345343144614i</v>
      </c>
      <c r="G18" s="19">
        <f t="shared" si="4"/>
        <v>-2.7816666898005198</v>
      </c>
      <c r="H18" s="19">
        <f t="shared" si="5"/>
        <v>0.74534534314461398</v>
      </c>
    </row>
    <row r="19" spans="2:8" ht="16.2" customHeight="1" x14ac:dyDescent="0.2">
      <c r="B19" s="19">
        <v>180</v>
      </c>
      <c r="C19" s="19">
        <f t="shared" si="0"/>
        <v>3.1415926535897931</v>
      </c>
      <c r="D19" s="21" t="str">
        <f t="shared" si="1"/>
        <v>3.14159265358979i</v>
      </c>
      <c r="E19" s="19" t="str">
        <f t="shared" si="2"/>
        <v>-1+3.2311393144413E-15i</v>
      </c>
      <c r="F19" s="4" t="str">
        <f t="shared" si="3"/>
        <v>-3.14159265358979+1.01509235329739E-14i</v>
      </c>
      <c r="G19" s="19">
        <f t="shared" si="4"/>
        <v>-3.14159265358979</v>
      </c>
      <c r="H19" s="19">
        <f t="shared" si="5"/>
        <v>1.0150923532973901E-14</v>
      </c>
    </row>
    <row r="20" spans="2:8" ht="16.2" customHeight="1" x14ac:dyDescent="0.2">
      <c r="B20" s="19">
        <v>195</v>
      </c>
      <c r="C20" s="19">
        <f t="shared" si="0"/>
        <v>3.4033920413889427</v>
      </c>
      <c r="D20" s="21" t="str">
        <f t="shared" si="1"/>
        <v>3.40339204138894i</v>
      </c>
      <c r="E20" s="19" t="str">
        <f t="shared" si="2"/>
        <v>-0.965925826289069-0.258819045102518i</v>
      </c>
      <c r="F20" s="4" t="str">
        <f t="shared" si="3"/>
        <v>-3.28742426976426-0.880862678261796i</v>
      </c>
      <c r="G20" s="19">
        <f t="shared" si="4"/>
        <v>-3.2874242697642599</v>
      </c>
      <c r="H20" s="19">
        <f t="shared" si="5"/>
        <v>-0.88086267826179598</v>
      </c>
    </row>
    <row r="21" spans="2:8" ht="16.2" customHeight="1" x14ac:dyDescent="0.2">
      <c r="B21" s="19">
        <v>210</v>
      </c>
      <c r="C21" s="19">
        <f t="shared" si="0"/>
        <v>3.6651914291880923</v>
      </c>
      <c r="D21" s="21" t="str">
        <f t="shared" si="1"/>
        <v>3.66519142918809i</v>
      </c>
      <c r="E21" s="19" t="str">
        <f t="shared" si="2"/>
        <v>-0.86602540378444-0.499999999999998i</v>
      </c>
      <c r="F21" s="4" t="str">
        <f t="shared" si="3"/>
        <v>-3.17414888740989-1.83259571459404i</v>
      </c>
      <c r="G21" s="19">
        <f t="shared" si="4"/>
        <v>-3.1741488874098902</v>
      </c>
      <c r="H21" s="19">
        <f t="shared" si="5"/>
        <v>-1.8325957145940399</v>
      </c>
    </row>
    <row r="22" spans="2:8" ht="16.2" customHeight="1" x14ac:dyDescent="0.2">
      <c r="B22" s="19">
        <v>225</v>
      </c>
      <c r="C22" s="19">
        <f t="shared" si="0"/>
        <v>3.9269908169872414</v>
      </c>
      <c r="D22" s="21" t="str">
        <f t="shared" si="1"/>
        <v>3.92699081698724i</v>
      </c>
      <c r="E22" s="19" t="str">
        <f t="shared" si="2"/>
        <v>-0.707106781186549-0.707106781186546i</v>
      </c>
      <c r="F22" s="4" t="str">
        <f t="shared" si="3"/>
        <v>-2.77680183634898-2.77680183634897i</v>
      </c>
      <c r="G22" s="19">
        <f t="shared" si="4"/>
        <v>-2.7768018363489801</v>
      </c>
      <c r="H22" s="19">
        <f t="shared" si="5"/>
        <v>-2.7768018363489699</v>
      </c>
    </row>
    <row r="23" spans="2:8" ht="16.2" customHeight="1" x14ac:dyDescent="0.2">
      <c r="B23" s="19">
        <v>240</v>
      </c>
      <c r="C23" s="19">
        <f t="shared" si="0"/>
        <v>4.1887902047863905</v>
      </c>
      <c r="D23" s="21" t="str">
        <f t="shared" si="1"/>
        <v>4.18879020478639i</v>
      </c>
      <c r="E23" s="19" t="str">
        <f t="shared" si="2"/>
        <v>-0.500000000000001-0.866025403784438i</v>
      </c>
      <c r="F23" s="4" t="str">
        <f t="shared" si="3"/>
        <v>-2.0943951023932-3.62759872846843i</v>
      </c>
      <c r="G23" s="19">
        <f t="shared" si="4"/>
        <v>-2.0943951023932001</v>
      </c>
      <c r="H23" s="19">
        <f t="shared" si="5"/>
        <v>-3.6275987284684299</v>
      </c>
    </row>
    <row r="24" spans="2:8" ht="16.2" customHeight="1" x14ac:dyDescent="0.2">
      <c r="B24" s="19">
        <v>255</v>
      </c>
      <c r="C24" s="19">
        <f t="shared" si="0"/>
        <v>4.4505895925855405</v>
      </c>
      <c r="D24" s="21" t="str">
        <f t="shared" si="1"/>
        <v>4.45058959258554i</v>
      </c>
      <c r="E24" s="19" t="str">
        <f t="shared" si="2"/>
        <v>-0.258819045102522-0.965925826289068i</v>
      </c>
      <c r="F24" s="4" t="str">
        <f t="shared" si="3"/>
        <v>-1.15189734849621-4.29893942969171i</v>
      </c>
      <c r="G24" s="19">
        <f t="shared" si="4"/>
        <v>-1.1518973484962101</v>
      </c>
      <c r="H24" s="19">
        <f t="shared" si="5"/>
        <v>-4.2989394296917096</v>
      </c>
    </row>
    <row r="25" spans="2:8" ht="16.2" customHeight="1" x14ac:dyDescent="0.2">
      <c r="B25" s="19">
        <v>270</v>
      </c>
      <c r="C25" s="19">
        <f t="shared" si="0"/>
        <v>4.7123889803846897</v>
      </c>
      <c r="D25" s="21" t="str">
        <f t="shared" si="1"/>
        <v>4.71238898038469i</v>
      </c>
      <c r="E25" s="19" t="str">
        <f t="shared" si="2"/>
        <v>-1.83772268236293E-16-i</v>
      </c>
      <c r="F25" s="4" t="str">
        <f t="shared" si="3"/>
        <v>-8.66006411737006E-16-4.71238898038469i</v>
      </c>
      <c r="G25" s="19">
        <f t="shared" si="4"/>
        <v>-8.6600641173700604E-16</v>
      </c>
      <c r="H25" s="19">
        <f t="shared" si="5"/>
        <v>-4.7123889803846897</v>
      </c>
    </row>
    <row r="26" spans="2:8" ht="16.2" customHeight="1" x14ac:dyDescent="0.2">
      <c r="B26" s="19">
        <v>285</v>
      </c>
      <c r="C26" s="19">
        <f t="shared" si="0"/>
        <v>4.9741883681838388</v>
      </c>
      <c r="D26" s="21" t="str">
        <f t="shared" si="1"/>
        <v>4.97418836818384i</v>
      </c>
      <c r="E26" s="19" t="str">
        <f t="shared" si="2"/>
        <v>0.258819045102521-0.965925826289068i</v>
      </c>
      <c r="F26" s="4" t="str">
        <f t="shared" si="3"/>
        <v>1.28741468361341-4.80469700965545i</v>
      </c>
      <c r="G26" s="19">
        <f t="shared" si="4"/>
        <v>1.2874146836134099</v>
      </c>
      <c r="H26" s="19">
        <f t="shared" si="5"/>
        <v>-4.8046970096554498</v>
      </c>
    </row>
    <row r="27" spans="2:8" ht="16.2" customHeight="1" x14ac:dyDescent="0.2">
      <c r="B27" s="19">
        <v>300</v>
      </c>
      <c r="C27" s="19">
        <f t="shared" si="0"/>
        <v>5.2359877559829888</v>
      </c>
      <c r="D27" s="21" t="str">
        <f t="shared" si="1"/>
        <v>5.23598775598299i</v>
      </c>
      <c r="E27" s="19" t="str">
        <f t="shared" si="2"/>
        <v>0.500000000000001-0.866025403784438i</v>
      </c>
      <c r="F27" s="4" t="str">
        <f t="shared" si="3"/>
        <v>2.6179938779915-4.53449841058554i</v>
      </c>
      <c r="G27" s="19">
        <f t="shared" si="4"/>
        <v>2.6179938779915002</v>
      </c>
      <c r="H27" s="19">
        <f t="shared" si="5"/>
        <v>-4.5344984105855399</v>
      </c>
    </row>
    <row r="28" spans="2:8" ht="16.2" customHeight="1" x14ac:dyDescent="0.2">
      <c r="B28" s="19">
        <v>315</v>
      </c>
      <c r="C28" s="19">
        <f t="shared" si="0"/>
        <v>5.497787143782138</v>
      </c>
      <c r="D28" s="21" t="str">
        <f t="shared" si="1"/>
        <v>5.49778714378214i</v>
      </c>
      <c r="E28" s="19" t="str">
        <f t="shared" si="2"/>
        <v>0.707106781186549-0.707106781186546i</v>
      </c>
      <c r="F28" s="4" t="str">
        <f t="shared" si="3"/>
        <v>3.88752257088858-3.88752257088856i</v>
      </c>
      <c r="G28" s="19">
        <f t="shared" si="4"/>
        <v>3.8875225708885801</v>
      </c>
      <c r="H28" s="19">
        <f t="shared" si="5"/>
        <v>-3.8875225708885601</v>
      </c>
    </row>
    <row r="29" spans="2:8" ht="16.2" customHeight="1" x14ac:dyDescent="0.2">
      <c r="B29" s="19">
        <v>330</v>
      </c>
      <c r="C29" s="19">
        <f t="shared" si="0"/>
        <v>5.7595865315812871</v>
      </c>
      <c r="D29" s="21" t="str">
        <f t="shared" si="1"/>
        <v>5.75958653158129i</v>
      </c>
      <c r="E29" s="19" t="str">
        <f t="shared" si="2"/>
        <v>0.86602540378444-0.499999999999998i</v>
      </c>
      <c r="F29" s="4" t="str">
        <f t="shared" si="3"/>
        <v>4.98794825164411-2.87979326579063i</v>
      </c>
      <c r="G29" s="19">
        <f t="shared" si="4"/>
        <v>4.9879482516441103</v>
      </c>
      <c r="H29" s="19">
        <f t="shared" si="5"/>
        <v>-2.8797932657906302</v>
      </c>
    </row>
    <row r="30" spans="2:8" ht="16.2" customHeight="1" x14ac:dyDescent="0.2">
      <c r="B30" s="19">
        <v>345</v>
      </c>
      <c r="C30" s="19">
        <f t="shared" si="0"/>
        <v>6.0213859193804371</v>
      </c>
      <c r="D30" s="21" t="str">
        <f t="shared" si="1"/>
        <v>6.02138591938044i</v>
      </c>
      <c r="E30" s="19" t="str">
        <f t="shared" si="2"/>
        <v>0.965925826289069-0.258819045102518i</v>
      </c>
      <c r="F30" s="4" t="str">
        <f>IMPRODUCT(C30,E30)</f>
        <v>5.81621216958291-1.55844935384779i</v>
      </c>
      <c r="G30" s="19">
        <f>IMREAL(F30)</f>
        <v>5.8162121695829097</v>
      </c>
      <c r="H30" s="19">
        <f t="shared" si="5"/>
        <v>-1.5584493538477899</v>
      </c>
    </row>
    <row r="31" spans="2:8" ht="16.2" customHeight="1" x14ac:dyDescent="0.2">
      <c r="B31" s="19">
        <v>360</v>
      </c>
      <c r="C31" s="19">
        <f t="shared" si="0"/>
        <v>6.2831853071795862</v>
      </c>
      <c r="D31" s="21" t="str">
        <f t="shared" si="1"/>
        <v>6.28318530717959i</v>
      </c>
      <c r="E31" s="19" t="str">
        <f t="shared" si="2"/>
        <v>1+3.30768398781878E-15i</v>
      </c>
      <c r="F31" s="4" t="str">
        <f t="shared" si="3"/>
        <v>6.28318530717959+2.07827914330561E-14i</v>
      </c>
      <c r="G31" s="19">
        <f t="shared" si="4"/>
        <v>6.2831853071795898</v>
      </c>
      <c r="H31" s="19">
        <f t="shared" si="5"/>
        <v>2.0782791433056099E-14</v>
      </c>
    </row>
    <row r="32" spans="2:8" ht="16.2" customHeight="1" x14ac:dyDescent="0.2">
      <c r="B32" s="19">
        <v>375</v>
      </c>
      <c r="C32" s="19">
        <f t="shared" ref="C32:C41" si="6">RADIANS(B32)</f>
        <v>6.5449846949787354</v>
      </c>
      <c r="D32" s="21" t="str">
        <f t="shared" ref="D32:D41" si="7">IMPRODUCT("i",C32)</f>
        <v>6.54498469497874i</v>
      </c>
      <c r="E32" s="19" t="str">
        <f t="shared" ref="E32:E41" si="8">IMEXP(D32)</f>
        <v>0.965925826289067+0.258819045102525i</v>
      </c>
      <c r="F32" s="4" t="str">
        <f t="shared" ref="F32:F41" si="9">IMPRODUCT(C32,E32)</f>
        <v>6.32196974954663+1.69396668896504i</v>
      </c>
      <c r="G32" s="19">
        <f t="shared" si="4"/>
        <v>6.3219697495466303</v>
      </c>
      <c r="H32" s="19">
        <f t="shared" ref="H32:H41" si="10">IMAGINARY(F32)</f>
        <v>1.69396668896504</v>
      </c>
    </row>
    <row r="33" spans="2:8" ht="16.2" customHeight="1" x14ac:dyDescent="0.2">
      <c r="B33" s="19">
        <v>390</v>
      </c>
      <c r="C33" s="19">
        <f t="shared" si="6"/>
        <v>6.8067840827778854</v>
      </c>
      <c r="D33" s="21" t="str">
        <f t="shared" si="7"/>
        <v>6.80678408277789i</v>
      </c>
      <c r="E33" s="19" t="str">
        <f t="shared" si="8"/>
        <v>0.866025403784436+0.500000000000004i</v>
      </c>
      <c r="F33" s="4" t="str">
        <f t="shared" si="9"/>
        <v>5.89484793376119+3.40339204138897i</v>
      </c>
      <c r="G33" s="19">
        <f t="shared" si="4"/>
        <v>5.8948479337611897</v>
      </c>
      <c r="H33" s="19">
        <f t="shared" si="10"/>
        <v>3.4033920413889698</v>
      </c>
    </row>
    <row r="34" spans="2:8" ht="16.2" customHeight="1" x14ac:dyDescent="0.2">
      <c r="B34" s="19">
        <v>405</v>
      </c>
      <c r="C34" s="19">
        <f t="shared" si="6"/>
        <v>7.0685834705770345</v>
      </c>
      <c r="D34" s="21" t="str">
        <f t="shared" si="7"/>
        <v>7.06858347057703i</v>
      </c>
      <c r="E34" s="19" t="str">
        <f t="shared" si="8"/>
        <v>0.707106781186551+0.707106781186544i</v>
      </c>
      <c r="F34" s="4" t="str">
        <f t="shared" si="9"/>
        <v>4.99824330542819+4.99824330542814i</v>
      </c>
      <c r="G34" s="19">
        <f t="shared" si="4"/>
        <v>4.9982433054281898</v>
      </c>
      <c r="H34" s="19">
        <f t="shared" si="10"/>
        <v>4.9982433054281401</v>
      </c>
    </row>
    <row r="35" spans="2:8" ht="16.2" customHeight="1" x14ac:dyDescent="0.2">
      <c r="B35" s="19">
        <v>420</v>
      </c>
      <c r="C35" s="19">
        <f t="shared" si="6"/>
        <v>7.3303828583761845</v>
      </c>
      <c r="D35" s="21" t="str">
        <f t="shared" si="7"/>
        <v>7.33038285837618i</v>
      </c>
      <c r="E35" s="19" t="str">
        <f t="shared" si="8"/>
        <v>0.500000000000004+0.866025403784437i</v>
      </c>
      <c r="F35" s="4" t="str">
        <f t="shared" si="9"/>
        <v>3.66519142918812+6.34829777481975i</v>
      </c>
      <c r="G35" s="19">
        <f t="shared" si="4"/>
        <v>3.6651914291881198</v>
      </c>
      <c r="H35" s="19">
        <f t="shared" si="10"/>
        <v>6.3482977748197502</v>
      </c>
    </row>
    <row r="36" spans="2:8" ht="16.2" customHeight="1" x14ac:dyDescent="0.2">
      <c r="B36" s="19">
        <v>435</v>
      </c>
      <c r="C36" s="19">
        <f t="shared" si="6"/>
        <v>7.5921822461753337</v>
      </c>
      <c r="D36" s="21" t="str">
        <f t="shared" si="7"/>
        <v>7.59218224617533i</v>
      </c>
      <c r="E36" s="19" t="str">
        <f t="shared" si="8"/>
        <v>0.258819045102524+0.965925826289067i</v>
      </c>
      <c r="F36" s="4" t="str">
        <f t="shared" si="9"/>
        <v>1.96500135919944+7.33348490947409i</v>
      </c>
      <c r="G36" s="19">
        <f t="shared" si="4"/>
        <v>1.96500135919944</v>
      </c>
      <c r="H36" s="19">
        <f t="shared" si="10"/>
        <v>7.3334849094740902</v>
      </c>
    </row>
    <row r="37" spans="2:8" ht="16.2" customHeight="1" x14ac:dyDescent="0.2">
      <c r="B37" s="19">
        <v>450</v>
      </c>
      <c r="C37" s="19">
        <f t="shared" si="6"/>
        <v>7.8539816339744828</v>
      </c>
      <c r="D37" s="21" t="str">
        <f t="shared" si="7"/>
        <v>7.85398163397448i</v>
      </c>
      <c r="E37" s="19" t="str">
        <f t="shared" si="8"/>
        <v>2.97082237282753E-15+i</v>
      </c>
      <c r="F37" s="4" t="str">
        <f t="shared" si="9"/>
        <v>2.33327843539879E-14+7.85398163397448i</v>
      </c>
      <c r="G37" s="19">
        <f t="shared" si="4"/>
        <v>2.3332784353987899E-14</v>
      </c>
      <c r="H37" s="19">
        <f t="shared" si="10"/>
        <v>7.8539816339744801</v>
      </c>
    </row>
    <row r="38" spans="2:8" ht="16.2" customHeight="1" x14ac:dyDescent="0.2">
      <c r="B38" s="19">
        <v>465</v>
      </c>
      <c r="C38" s="19">
        <f t="shared" si="6"/>
        <v>8.1157810217736319</v>
      </c>
      <c r="D38" s="21" t="str">
        <f t="shared" si="7"/>
        <v>8.11578102177363i</v>
      </c>
      <c r="E38" s="19" t="str">
        <f t="shared" si="8"/>
        <v>-0.258819045102518+0.965925826289069i</v>
      </c>
      <c r="F38" s="4" t="str">
        <f t="shared" si="9"/>
        <v>-2.10051869431659+7.83924248943784i</v>
      </c>
      <c r="G38" s="19">
        <f t="shared" si="4"/>
        <v>-2.1005186943165901</v>
      </c>
      <c r="H38" s="19">
        <f t="shared" si="10"/>
        <v>7.8392424894378401</v>
      </c>
    </row>
    <row r="39" spans="2:8" ht="16.2" customHeight="1" x14ac:dyDescent="0.2">
      <c r="B39" s="19">
        <v>480</v>
      </c>
      <c r="C39" s="19">
        <f t="shared" si="6"/>
        <v>8.3775804095727811</v>
      </c>
      <c r="D39" s="21" t="str">
        <f t="shared" si="7"/>
        <v>8.37758040957278i</v>
      </c>
      <c r="E39" s="19" t="str">
        <f t="shared" si="8"/>
        <v>-0.499999999999998+0.86602540378444i</v>
      </c>
      <c r="F39" s="4" t="str">
        <f t="shared" si="9"/>
        <v>-4.18879020478637+7.25519745693688i</v>
      </c>
      <c r="G39" s="19">
        <f t="shared" si="4"/>
        <v>-4.1887902047863701</v>
      </c>
      <c r="H39" s="19">
        <f t="shared" si="10"/>
        <v>7.2551974569368802</v>
      </c>
    </row>
    <row r="40" spans="2:8" ht="16.2" customHeight="1" x14ac:dyDescent="0.2">
      <c r="B40" s="19">
        <v>495</v>
      </c>
      <c r="C40" s="19">
        <f t="shared" si="6"/>
        <v>8.639379797371932</v>
      </c>
      <c r="D40" s="21" t="str">
        <f t="shared" si="7"/>
        <v>8.63937979737193i</v>
      </c>
      <c r="E40" s="19" t="str">
        <f t="shared" si="8"/>
        <v>-0.707106781186547+0.707106781186548i</v>
      </c>
      <c r="F40" s="4" t="str">
        <f t="shared" si="9"/>
        <v>-6.10896403996775+6.10896403996776i</v>
      </c>
      <c r="G40" s="19">
        <f t="shared" si="4"/>
        <v>-6.1089640399677503</v>
      </c>
      <c r="H40" s="19">
        <f t="shared" si="10"/>
        <v>6.1089640399677601</v>
      </c>
    </row>
    <row r="41" spans="2:8" ht="16.2" customHeight="1" x14ac:dyDescent="0.2">
      <c r="B41" s="19">
        <v>510</v>
      </c>
      <c r="C41" s="19">
        <f t="shared" si="6"/>
        <v>8.9011791851710811</v>
      </c>
      <c r="D41" s="21" t="str">
        <f t="shared" si="7"/>
        <v>8.90117918517108i</v>
      </c>
      <c r="E41" s="19" t="str">
        <f t="shared" si="8"/>
        <v>-0.866025403784438+0.500000000000001i</v>
      </c>
      <c r="F41" s="4" t="str">
        <f t="shared" si="9"/>
        <v>-7.70864729799542+4.45058959258555i</v>
      </c>
      <c r="G41" s="19">
        <f t="shared" si="4"/>
        <v>-7.7086472979954204</v>
      </c>
      <c r="H41" s="19">
        <f t="shared" si="10"/>
        <v>4.4505895925855503</v>
      </c>
    </row>
    <row r="42" spans="2:8" ht="16.2" customHeight="1" x14ac:dyDescent="0.2">
      <c r="B42" s="19">
        <v>525</v>
      </c>
      <c r="C42" s="19">
        <f t="shared" ref="C42:C55" si="11">RADIANS(B42)</f>
        <v>9.1629785729702302</v>
      </c>
      <c r="D42" s="21" t="str">
        <f t="shared" ref="D42:D55" si="12">IMPRODUCT("i",C42)</f>
        <v>9.16297857297023i</v>
      </c>
      <c r="E42" s="19" t="str">
        <f t="shared" ref="E42:E55" si="13">IMEXP(D42)</f>
        <v>-0.965925826289068+0.258819045102521i</v>
      </c>
      <c r="F42" s="4" t="str">
        <f t="shared" ref="F42:F55" si="14">IMPRODUCT(C42,E42)</f>
        <v>-8.85075764936529+2.37155336455102i</v>
      </c>
      <c r="G42" s="19">
        <f t="shared" si="4"/>
        <v>-8.8507576493652902</v>
      </c>
      <c r="H42" s="19">
        <f t="shared" ref="H42:H55" si="15">IMAGINARY(F42)</f>
        <v>2.3715533645510201</v>
      </c>
    </row>
    <row r="43" spans="2:8" ht="16.2" customHeight="1" x14ac:dyDescent="0.2">
      <c r="B43" s="19">
        <v>540</v>
      </c>
      <c r="C43" s="19">
        <f t="shared" si="11"/>
        <v>9.4247779607693793</v>
      </c>
      <c r="D43" s="21" t="str">
        <f t="shared" si="12"/>
        <v>9.42477796076938i</v>
      </c>
      <c r="E43" s="19" t="str">
        <f t="shared" si="13"/>
        <v>-1+3.67544536472586E-16i</v>
      </c>
      <c r="F43" s="4" t="str">
        <f t="shared" si="14"/>
        <v>-9.42477796076938+3.46402564694803E-15i</v>
      </c>
      <c r="G43" s="19">
        <f t="shared" si="4"/>
        <v>-9.4247779607693793</v>
      </c>
      <c r="H43" s="19">
        <f t="shared" si="15"/>
        <v>3.4640256469480301E-15</v>
      </c>
    </row>
    <row r="44" spans="2:8" ht="16.2" customHeight="1" x14ac:dyDescent="0.2">
      <c r="B44" s="19">
        <v>555</v>
      </c>
      <c r="C44" s="19">
        <f t="shared" si="11"/>
        <v>9.6865773485685285</v>
      </c>
      <c r="D44" s="21" t="str">
        <f t="shared" si="12"/>
        <v>9.68657734856853i</v>
      </c>
      <c r="E44" s="19" t="str">
        <f t="shared" si="13"/>
        <v>-0.965925826289068-0.258819045102522i</v>
      </c>
      <c r="F44" s="4" t="str">
        <f t="shared" si="14"/>
        <v>-9.35651522932903-2.50707069966823i</v>
      </c>
      <c r="G44" s="19">
        <f t="shared" si="4"/>
        <v>-9.3565152293290303</v>
      </c>
      <c r="H44" s="19">
        <f t="shared" si="15"/>
        <v>-2.5070706996682302</v>
      </c>
    </row>
    <row r="45" spans="2:8" ht="16.2" customHeight="1" x14ac:dyDescent="0.2">
      <c r="B45" s="19">
        <v>570</v>
      </c>
      <c r="C45" s="19">
        <f t="shared" si="11"/>
        <v>9.9483767363676776</v>
      </c>
      <c r="D45" s="21" t="str">
        <f t="shared" si="12"/>
        <v>9.94837673636768i</v>
      </c>
      <c r="E45" s="19" t="str">
        <f t="shared" si="13"/>
        <v>-0.866025403784438-0.500000000000001i</v>
      </c>
      <c r="F45" s="4" t="str">
        <f t="shared" si="14"/>
        <v>-8.61554698011253-4.97418836818385i</v>
      </c>
      <c r="G45" s="19">
        <f t="shared" si="4"/>
        <v>-8.61554698011253</v>
      </c>
      <c r="H45" s="19">
        <f t="shared" si="15"/>
        <v>-4.9741883681838504</v>
      </c>
    </row>
    <row r="46" spans="2:8" ht="16.2" customHeight="1" x14ac:dyDescent="0.2">
      <c r="B46" s="19">
        <v>585</v>
      </c>
      <c r="C46" s="19">
        <f t="shared" si="11"/>
        <v>10.210176124166829</v>
      </c>
      <c r="D46" s="21" t="str">
        <f t="shared" si="12"/>
        <v>10.2101761241668i</v>
      </c>
      <c r="E46" s="19" t="str">
        <f t="shared" si="13"/>
        <v>-0.707106781186567-0.707106781186528i</v>
      </c>
      <c r="F46" s="4" t="str">
        <f t="shared" si="14"/>
        <v>-7.21968477450754-7.21968477450715i</v>
      </c>
      <c r="G46" s="19">
        <f t="shared" si="4"/>
        <v>-7.2196847745075399</v>
      </c>
      <c r="H46" s="19">
        <f t="shared" si="15"/>
        <v>-7.21968477450715</v>
      </c>
    </row>
    <row r="47" spans="2:8" ht="16.2" customHeight="1" x14ac:dyDescent="0.2">
      <c r="B47" s="19">
        <v>600</v>
      </c>
      <c r="C47" s="19">
        <f t="shared" si="11"/>
        <v>10.471975511965978</v>
      </c>
      <c r="D47" s="21" t="str">
        <f t="shared" si="12"/>
        <v>10.471975511966i</v>
      </c>
      <c r="E47" s="19" t="str">
        <f t="shared" si="13"/>
        <v>-0.49999999999998-0.86602540378445i</v>
      </c>
      <c r="F47" s="4" t="str">
        <f t="shared" si="14"/>
        <v>-5.23598775598278-9.06899682117121i</v>
      </c>
      <c r="G47" s="19">
        <f t="shared" si="4"/>
        <v>-5.2359877559827801</v>
      </c>
      <c r="H47" s="19">
        <f t="shared" si="15"/>
        <v>-9.0689968211712095</v>
      </c>
    </row>
    <row r="48" spans="2:8" ht="16.2" customHeight="1" x14ac:dyDescent="0.2">
      <c r="B48" s="19">
        <v>615</v>
      </c>
      <c r="C48" s="19">
        <f t="shared" si="11"/>
        <v>10.733774899765127</v>
      </c>
      <c r="D48" s="21" t="str">
        <f t="shared" si="12"/>
        <v>10.7337748997651i</v>
      </c>
      <c r="E48" s="19" t="str">
        <f t="shared" si="13"/>
        <v>-0.258819045102547-0.965925826289061i</v>
      </c>
      <c r="F48" s="4" t="str">
        <f t="shared" si="14"/>
        <v>-2.7781053699029-10.3680303892564i</v>
      </c>
      <c r="G48" s="19">
        <f t="shared" si="4"/>
        <v>-2.7781053699028999</v>
      </c>
      <c r="H48" s="19">
        <f t="shared" si="15"/>
        <v>-10.368030389256401</v>
      </c>
    </row>
    <row r="49" spans="2:8" ht="16.2" customHeight="1" x14ac:dyDescent="0.2">
      <c r="B49" s="19">
        <v>630</v>
      </c>
      <c r="C49" s="19">
        <f t="shared" si="11"/>
        <v>10.995574287564276</v>
      </c>
      <c r="D49" s="21" t="str">
        <f t="shared" si="12"/>
        <v>10.9955742875643i</v>
      </c>
      <c r="E49" s="19" t="str">
        <f t="shared" si="13"/>
        <v>2.44401937923855E-14-i</v>
      </c>
      <c r="F49" s="4" t="str">
        <f t="shared" si="14"/>
        <v>2.68733966446642E-13-10.9955742875643i</v>
      </c>
      <c r="G49" s="19">
        <f t="shared" si="4"/>
        <v>2.68733966446642E-13</v>
      </c>
      <c r="H49" s="19">
        <f t="shared" si="15"/>
        <v>-10.995574287564301</v>
      </c>
    </row>
    <row r="50" spans="2:8" ht="16.2" customHeight="1" x14ac:dyDescent="0.2">
      <c r="B50" s="19">
        <v>645</v>
      </c>
      <c r="C50" s="19">
        <f t="shared" si="11"/>
        <v>11.257373675363425</v>
      </c>
      <c r="D50" s="21" t="str">
        <f t="shared" si="12"/>
        <v>11.2573736753634i</v>
      </c>
      <c r="E50" s="19" t="str">
        <f t="shared" si="13"/>
        <v>0.258819045102496-0.965925826289075i</v>
      </c>
      <c r="F50" s="4" t="str">
        <f t="shared" si="14"/>
        <v>2.91362270501954-10.8737879692203i</v>
      </c>
      <c r="G50" s="19">
        <f t="shared" si="4"/>
        <v>2.9136227050195398</v>
      </c>
      <c r="H50" s="19">
        <f t="shared" si="15"/>
        <v>-10.873787969220301</v>
      </c>
    </row>
    <row r="51" spans="2:8" ht="16.2" customHeight="1" x14ac:dyDescent="0.2">
      <c r="B51" s="19">
        <v>660</v>
      </c>
      <c r="C51" s="19">
        <f t="shared" si="11"/>
        <v>11.519173063162574</v>
      </c>
      <c r="D51" s="21" t="str">
        <f t="shared" si="12"/>
        <v>11.5191730631626i</v>
      </c>
      <c r="E51" s="19" t="str">
        <f t="shared" si="13"/>
        <v>0.500000000000022-0.866025403784426i</v>
      </c>
      <c r="F51" s="4" t="str">
        <f t="shared" si="14"/>
        <v>5.75958653158154-9.97589650328805i</v>
      </c>
      <c r="G51" s="19">
        <f t="shared" si="4"/>
        <v>5.7595865315815402</v>
      </c>
      <c r="H51" s="19">
        <f t="shared" si="15"/>
        <v>-9.97589650328805</v>
      </c>
    </row>
    <row r="52" spans="2:8" ht="16.2" customHeight="1" x14ac:dyDescent="0.2">
      <c r="B52" s="19">
        <v>675</v>
      </c>
      <c r="C52" s="19">
        <f t="shared" si="11"/>
        <v>11.780972450961725</v>
      </c>
      <c r="D52" s="21" t="str">
        <f t="shared" si="12"/>
        <v>11.7809724509617i</v>
      </c>
      <c r="E52" s="19" t="str">
        <f t="shared" si="13"/>
        <v>0.70710678118653-0.707106781186565i</v>
      </c>
      <c r="F52" s="4" t="str">
        <f t="shared" si="14"/>
        <v>8.33040550904673-8.33040550904714i</v>
      </c>
      <c r="G52" s="19">
        <f t="shared" si="4"/>
        <v>8.3304055090467308</v>
      </c>
      <c r="H52" s="19">
        <f t="shared" si="15"/>
        <v>-8.3304055090471394</v>
      </c>
    </row>
    <row r="53" spans="2:8" ht="16.2" customHeight="1" x14ac:dyDescent="0.2">
      <c r="B53" s="19">
        <v>690</v>
      </c>
      <c r="C53" s="19">
        <f t="shared" si="11"/>
        <v>12.042771838760874</v>
      </c>
      <c r="D53" s="21" t="str">
        <f t="shared" si="12"/>
        <v>12.0427718387609i</v>
      </c>
      <c r="E53" s="19" t="str">
        <f t="shared" si="13"/>
        <v>0.866025403784452-0.499999999999977i</v>
      </c>
      <c r="F53" s="4" t="str">
        <f t="shared" si="14"/>
        <v>10.4293463443469-6.02138591938016i</v>
      </c>
      <c r="G53" s="19">
        <f t="shared" si="4"/>
        <v>10.4293463443469</v>
      </c>
      <c r="H53" s="19">
        <f t="shared" si="15"/>
        <v>-6.02138591938016</v>
      </c>
    </row>
    <row r="54" spans="2:8" ht="16.2" customHeight="1" x14ac:dyDescent="0.2">
      <c r="B54" s="19">
        <v>705</v>
      </c>
      <c r="C54" s="19">
        <f t="shared" si="11"/>
        <v>12.304571226560023</v>
      </c>
      <c r="D54" s="21" t="str">
        <f t="shared" si="12"/>
        <v>12.30457122656i</v>
      </c>
      <c r="E54" s="19" t="str">
        <f t="shared" si="13"/>
        <v>0.965925826289062-0.258819045102543i</v>
      </c>
      <c r="F54" s="4" t="str">
        <f t="shared" si="14"/>
        <v>11.8853031291476-3.18465737525449i</v>
      </c>
      <c r="G54" s="19">
        <f t="shared" si="4"/>
        <v>11.8853031291476</v>
      </c>
      <c r="H54" s="19">
        <f t="shared" si="15"/>
        <v>-3.1846573752544902</v>
      </c>
    </row>
    <row r="55" spans="2:8" ht="16.2" customHeight="1" x14ac:dyDescent="0.2">
      <c r="B55" s="19">
        <v>720</v>
      </c>
      <c r="C55" s="19">
        <f t="shared" si="11"/>
        <v>12.566370614359172</v>
      </c>
      <c r="D55" s="21" t="str">
        <f t="shared" si="12"/>
        <v>12.5663706143592i</v>
      </c>
      <c r="E55" s="19" t="str">
        <f t="shared" si="13"/>
        <v>1+2.79316500484406E-14i</v>
      </c>
      <c r="F55" s="4" t="str">
        <f t="shared" si="14"/>
        <v>12.5663706143592+3.50999466379288E-13i</v>
      </c>
      <c r="G55" s="19">
        <f t="shared" si="4"/>
        <v>12.566370614359201</v>
      </c>
      <c r="H55" s="19">
        <f t="shared" si="15"/>
        <v>3.5099946637928801E-13</v>
      </c>
    </row>
  </sheetData>
  <mergeCells count="2">
    <mergeCell ref="B2:C2"/>
    <mergeCell ref="B4:G4"/>
  </mergeCells>
  <phoneticPr fontId="1"/>
  <hyperlinks>
    <hyperlink ref="B4" r:id="rId1" display="&gt;&gt; Excel VBA 数学教室 (Web サイト)"/>
    <hyperlink ref="B4:D4" r:id="rId2" display="&gt;&gt; Excel 複素数の計算に使用する関数の詳細については、こちらの記事を参照してください。"/>
    <hyperlink ref="B4:E4" r:id="rId3" display="&gt;&gt; 複素数の計算に使用する関数の詳細については、こちらの記事を参照してください。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メニュー</vt:lpstr>
      <vt:lpstr>基本演算</vt:lpstr>
      <vt:lpstr>オイラーの公式</vt:lpstr>
      <vt:lpstr>極形式</vt:lpstr>
      <vt:lpstr>らせん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2021-07-15T10:11:10Z</dcterms:modified>
</cp:coreProperties>
</file>